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5940" windowWidth="16170" xWindow="0" yWindow="0"/>
  </bookViews>
  <sheets>
    <sheet r:id="rId1" name="（参考届出書６）感染症等" sheetId="2"/>
    <sheet r:id="rId2" name="（参考届出書６－１）延人員数計算シート" sheetId="3"/>
  </sheets>
  <definedNames>
    <definedName localSheetId="0" name="_xlnm.Print_Area">'（参考届出書６）感染症等'!$A$1:$AF$77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7" i="3" l="1"/>
  <c r="G17" i="3"/>
  <c r="H17" i="3"/>
  <c r="I17" i="3"/>
  <c r="J17" i="3"/>
  <c r="K17" i="3"/>
  <c r="L17" i="3"/>
  <c r="M17" i="3"/>
  <c r="N17" i="3"/>
  <c r="O17" i="3"/>
  <c r="P17" i="3"/>
  <c r="Q17" i="3"/>
  <c r="R17" i="3"/>
  <c r="G19" i="3"/>
  <c r="H19" i="3"/>
  <c r="S19" i="3" s="1"/>
  <c r="I19" i="3"/>
  <c r="S20" i="3" s="1"/>
  <c r="S21" i="3" s="1"/>
  <c r="J19" i="3"/>
  <c r="K19" i="3"/>
  <c r="L19" i="3"/>
  <c r="M19" i="3"/>
  <c r="N19" i="3"/>
  <c r="O19" i="3"/>
  <c r="P19" i="3"/>
  <c r="Q19" i="3"/>
  <c r="R19" i="3"/>
  <c r="J27" i="3"/>
  <c r="AJ2" i="2"/>
  <c r="AJ8" i="2"/>
  <c r="AI16" i="2"/>
  <c r="AI18" i="2"/>
  <c r="AJ18" i="2"/>
  <c r="H19" i="2"/>
  <c r="H20" i="2"/>
  <c r="AI20" i="2"/>
  <c r="AJ20" i="2"/>
  <c r="L34" i="2"/>
  <c r="Q34" i="2"/>
  <c r="U34" i="2" s="1"/>
  <c r="AA36" i="2" s="1"/>
  <c r="L35" i="2"/>
  <c r="U35" i="2"/>
  <c r="L36" i="2"/>
  <c r="U36" i="2"/>
  <c r="L37" i="2"/>
  <c r="U37" i="2"/>
  <c r="AA37" i="2"/>
  <c r="L38" i="2"/>
  <c r="U38" i="2"/>
  <c r="AA38" i="2"/>
  <c r="L39" i="2"/>
  <c r="U39" i="2"/>
  <c r="AA39" i="2"/>
  <c r="L40" i="2"/>
  <c r="AA40" i="2"/>
  <c r="L41" i="2"/>
  <c r="AA41" i="2"/>
  <c r="L56" i="2"/>
  <c r="Q56" i="2"/>
  <c r="L57" i="2"/>
  <c r="L58" i="2"/>
  <c r="W58" i="2"/>
  <c r="L59" i="2"/>
  <c r="W59" i="2"/>
  <c r="L60" i="2"/>
  <c r="W60" i="2"/>
  <c r="L61" i="2"/>
  <c r="W61" i="2"/>
  <c r="L62" i="2"/>
  <c r="W62" i="2"/>
  <c r="L63" i="2"/>
  <c r="W63" i="2"/>
  <c r="L64" i="2"/>
  <c r="W64" i="2"/>
  <c r="L65" i="2"/>
  <c r="W65" i="2"/>
  <c r="L66" i="2"/>
  <c r="W66" i="2"/>
  <c r="L67" i="2"/>
  <c r="W67" i="2"/>
  <c r="L68" i="2"/>
  <c r="W68" i="2"/>
  <c r="L69" i="2"/>
  <c r="W69" i="2"/>
  <c r="L70" i="2"/>
  <c r="W70" i="2"/>
  <c r="L71" i="2"/>
  <c r="W71" i="2"/>
  <c r="L72" i="2"/>
  <c r="W72" i="2"/>
  <c r="L73" i="2"/>
  <c r="W73" i="2"/>
  <c r="L74" i="2"/>
  <c r="W74" i="2"/>
</calcChain>
</file>

<file path=xl/sharedStrings.xml><?xml version="1.0" encoding="utf-8"?>
<sst xmlns="http://schemas.openxmlformats.org/spreadsheetml/2006/main" count="121" uniqueCount="110">
  <si>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6"/>
  </si>
  <si>
    <t>減少の
２か月後
に算定
開始</t>
    <rPh sb="0" eb="2">
      <t>ゲンショウ</t>
    </rPh>
    <rPh sb="6" eb="7">
      <t>ゲツ</t>
    </rPh>
    <rPh sb="7" eb="8">
      <t>アト</t>
    </rPh>
    <rPh sb="10" eb="12">
      <t>サンテイ</t>
    </rPh>
    <rPh sb="13" eb="15">
      <t>カイシ</t>
    </rPh>
    <phoneticPr fontId="6"/>
  </si>
  <si>
    <t>特例適用開始月</t>
    <rPh sb="0" eb="2">
      <t>トクレイ</t>
    </rPh>
    <rPh sb="2" eb="4">
      <t>テキヨウ</t>
    </rPh>
    <rPh sb="4" eb="6">
      <t>カイシ</t>
    </rPh>
    <rPh sb="6" eb="7">
      <t>ツキ</t>
    </rPh>
    <phoneticPr fontId="6"/>
  </si>
  <si>
    <t>特例適用届提出月</t>
    <rPh sb="0" eb="2">
      <t>トクレイ</t>
    </rPh>
    <rPh sb="2" eb="4">
      <t>テキヨウ</t>
    </rPh>
    <rPh sb="4" eb="5">
      <t>トドケ</t>
    </rPh>
    <rPh sb="5" eb="7">
      <t>テイシュツ</t>
    </rPh>
    <rPh sb="7" eb="8">
      <t>ツキ</t>
    </rPh>
    <phoneticPr fontId="6"/>
  </si>
  <si>
    <t>利用延人員数の減少が生じた月</t>
    <rPh sb="0" eb="2">
      <t>リヨウ</t>
    </rPh>
    <rPh sb="2" eb="5">
      <t>ノベジンイン</t>
    </rPh>
    <rPh sb="5" eb="6">
      <t>スウ</t>
    </rPh>
    <rPh sb="7" eb="9">
      <t>ゲンショウ</t>
    </rPh>
    <rPh sb="10" eb="11">
      <t>ショウ</t>
    </rPh>
    <rPh sb="13" eb="14">
      <t>ツキ</t>
    </rPh>
    <phoneticPr fontId="6"/>
  </si>
  <si>
    <t>特例
適用の可否</t>
    <rPh sb="0" eb="2">
      <t>トクレイ</t>
    </rPh>
    <rPh sb="3" eb="5">
      <t>テキヨウ</t>
    </rPh>
    <rPh sb="6" eb="8">
      <t>カヒ</t>
    </rPh>
    <phoneticPr fontId="6"/>
  </si>
  <si>
    <t>各月の
利用延人員数</t>
    <rPh sb="0" eb="2">
      <t>カクツキ</t>
    </rPh>
    <rPh sb="4" eb="6">
      <t>リヨウ</t>
    </rPh>
    <rPh sb="6" eb="9">
      <t>ノベジンイン</t>
    </rPh>
    <rPh sb="9" eb="10">
      <t>スウ</t>
    </rPh>
    <phoneticPr fontId="6"/>
  </si>
  <si>
    <t>年月</t>
    <rPh sb="0" eb="2">
      <t>ネンゲツ</t>
    </rPh>
    <phoneticPr fontId="6"/>
  </si>
  <si>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6"/>
  </si>
  <si>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6"/>
  </si>
  <si>
    <t>特例適用事業所のみ</t>
    <rPh sb="0" eb="2">
      <t>トクレイ</t>
    </rPh>
    <rPh sb="2" eb="4">
      <t>テキヨウ</t>
    </rPh>
    <rPh sb="4" eb="7">
      <t>ジギョウショ</t>
    </rPh>
    <phoneticPr fontId="6"/>
  </si>
  <si>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6"/>
  </si>
  <si>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6"/>
  </si>
  <si>
    <t>加算算定の延長を求める理由</t>
    <rPh sb="0" eb="2">
      <t>カサン</t>
    </rPh>
    <rPh sb="2" eb="4">
      <t>サンテイ</t>
    </rPh>
    <rPh sb="5" eb="7">
      <t>エンチョウ</t>
    </rPh>
    <rPh sb="8" eb="9">
      <t>モト</t>
    </rPh>
    <rPh sb="11" eb="13">
      <t>リユウ</t>
    </rPh>
    <phoneticPr fontId="6"/>
  </si>
  <si>
    <t>（４）　加算算定の延長の届出</t>
    <rPh sb="9" eb="11">
      <t>エンチョウ</t>
    </rPh>
    <rPh sb="12" eb="14">
      <t>トドケデ</t>
    </rPh>
    <phoneticPr fontId="6"/>
  </si>
  <si>
    <t>※ 加算算定開始後に記入してください。</t>
    <rPh sb="6" eb="8">
      <t>カイシ</t>
    </rPh>
    <rPh sb="8" eb="9">
      <t>アト</t>
    </rPh>
    <rPh sb="10" eb="12">
      <t>キニュウ</t>
    </rPh>
    <phoneticPr fontId="6"/>
  </si>
  <si>
    <t>加算算定事業所であって、（３）オレンジセルに「可」が表示された事業所のみ</t>
    <rPh sb="4" eb="7">
      <t>ジギョウショ</t>
    </rPh>
    <rPh sb="23" eb="24">
      <t>カ</t>
    </rPh>
    <rPh sb="26" eb="28">
      <t>ヒョウジ</t>
    </rPh>
    <rPh sb="31" eb="34">
      <t>ジギョウショ</t>
    </rPh>
    <phoneticPr fontId="6"/>
  </si>
  <si>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6"/>
  </si>
  <si>
    <t>延長適用終了月</t>
    <rPh sb="0" eb="2">
      <t>エンチョウ</t>
    </rPh>
    <rPh sb="2" eb="4">
      <t>テキヨウ</t>
    </rPh>
    <rPh sb="4" eb="6">
      <t>シュウリョウ</t>
    </rPh>
    <rPh sb="6" eb="7">
      <t>ツキ</t>
    </rPh>
    <phoneticPr fontId="6"/>
  </si>
  <si>
    <t>延長適用開始月</t>
    <rPh sb="0" eb="2">
      <t>エンチョウ</t>
    </rPh>
    <rPh sb="2" eb="4">
      <t>テキヨウ</t>
    </rPh>
    <rPh sb="4" eb="6">
      <t>カイシ</t>
    </rPh>
    <rPh sb="6" eb="7">
      <t>ツキ</t>
    </rPh>
    <phoneticPr fontId="6"/>
  </si>
  <si>
    <t>加算終了／延長届提出月</t>
    <rPh sb="0" eb="2">
      <t>カサン</t>
    </rPh>
    <rPh sb="2" eb="4">
      <t>シュウリョウ</t>
    </rPh>
    <rPh sb="5" eb="8">
      <t>エンチョウトドケ</t>
    </rPh>
    <rPh sb="8" eb="10">
      <t>テイシュツ</t>
    </rPh>
    <rPh sb="10" eb="11">
      <t>ツキ</t>
    </rPh>
    <phoneticPr fontId="6"/>
  </si>
  <si>
    <t>加算延長判断月</t>
    <rPh sb="0" eb="2">
      <t>カサン</t>
    </rPh>
    <rPh sb="2" eb="4">
      <t>エンチョウ</t>
    </rPh>
    <rPh sb="4" eb="6">
      <t>ハンダン</t>
    </rPh>
    <rPh sb="6" eb="7">
      <t>ツキ</t>
    </rPh>
    <phoneticPr fontId="6"/>
  </si>
  <si>
    <t>加算算定開始月</t>
    <rPh sb="4" eb="6">
      <t>カイシ</t>
    </rPh>
    <rPh sb="6" eb="7">
      <t>ツキ</t>
    </rPh>
    <phoneticPr fontId="6"/>
  </si>
  <si>
    <t>加算算定届提出月</t>
    <rPh sb="4" eb="5">
      <t>トドケ</t>
    </rPh>
    <rPh sb="5" eb="7">
      <t>テイシュツ</t>
    </rPh>
    <rPh sb="7" eb="8">
      <t>ツキ</t>
    </rPh>
    <phoneticPr fontId="6"/>
  </si>
  <si>
    <t>加算
算定の可否</t>
    <rPh sb="0" eb="2">
      <t>カサン</t>
    </rPh>
    <rPh sb="3" eb="5">
      <t>サンテイ</t>
    </rPh>
    <rPh sb="6" eb="8">
      <t>カヒ</t>
    </rPh>
    <phoneticPr fontId="6"/>
  </si>
  <si>
    <t>減少割合</t>
    <rPh sb="0" eb="2">
      <t>ゲンショウ</t>
    </rPh>
    <rPh sb="2" eb="4">
      <t>ワリアイ</t>
    </rPh>
    <phoneticPr fontId="6"/>
  </si>
  <si>
    <t>（３）　加算算定後の各月の利用延人員数の確認</t>
    <rPh sb="10" eb="11">
      <t>カク</t>
    </rPh>
    <rPh sb="11" eb="12">
      <t>ツキ</t>
    </rPh>
    <rPh sb="13" eb="15">
      <t>リヨウ</t>
    </rPh>
    <rPh sb="15" eb="18">
      <t>ノベジンイン</t>
    </rPh>
    <rPh sb="18" eb="19">
      <t>スウ</t>
    </rPh>
    <rPh sb="20" eb="22">
      <t>カクニン</t>
    </rPh>
    <phoneticPr fontId="6"/>
  </si>
  <si>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6"/>
  </si>
  <si>
    <t>加算算定事業所のみ</t>
    <rPh sb="0" eb="2">
      <t>カサン</t>
    </rPh>
    <rPh sb="2" eb="4">
      <t>サンテイ</t>
    </rPh>
    <rPh sb="4" eb="7">
      <t>ジギョウショ</t>
    </rPh>
    <phoneticPr fontId="6"/>
  </si>
  <si>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6"/>
  </si>
  <si>
    <t>特例適用の可否</t>
    <rPh sb="0" eb="2">
      <t>トクレイ</t>
    </rPh>
    <rPh sb="2" eb="4">
      <t>テキヨウ</t>
    </rPh>
    <rPh sb="5" eb="7">
      <t>カヒ</t>
    </rPh>
    <phoneticPr fontId="6"/>
  </si>
  <si>
    <t>↓R3.４月以降</t>
    <rPh sb="5" eb="6">
      <t>ガツ</t>
    </rPh>
    <rPh sb="6" eb="8">
      <t>イコウ</t>
    </rPh>
    <phoneticPr fontId="6"/>
  </si>
  <si>
    <t>規模特例の可否↓</t>
    <rPh sb="0" eb="2">
      <t>キボ</t>
    </rPh>
    <rPh sb="2" eb="4">
      <t>トクレイ</t>
    </rPh>
    <rPh sb="5" eb="7">
      <t>カヒ</t>
    </rPh>
    <phoneticPr fontId="6"/>
  </si>
  <si>
    <t>加算算定の可否</t>
    <rPh sb="5" eb="7">
      <t>カヒ</t>
    </rPh>
    <phoneticPr fontId="6"/>
  </si>
  <si>
    <t>人</t>
    <rPh sb="0" eb="1">
      <t>ニン</t>
    </rPh>
    <phoneticPr fontId="6"/>
  </si>
  <si>
    <t>利用延人員数の減少が生じた月の前年度の１月当たりの平均利用延人員数</t>
  </si>
  <si>
    <t>減少率</t>
    <rPh sb="0" eb="3">
      <t>ゲンショウリツ</t>
    </rPh>
    <phoneticPr fontId="6"/>
  </si>
  <si>
    <t>減少率（小数）</t>
    <rPh sb="0" eb="3">
      <t>ゲンショウリツ</t>
    </rPh>
    <rPh sb="4" eb="6">
      <t>ショウスウ</t>
    </rPh>
    <phoneticPr fontId="6"/>
  </si>
  <si>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6"/>
  </si>
  <si>
    <t>月</t>
    <rPh sb="0" eb="1">
      <t>ガツ</t>
    </rPh>
    <phoneticPr fontId="6"/>
  </si>
  <si>
    <t>年</t>
    <rPh sb="0" eb="1">
      <t>ネン</t>
    </rPh>
    <phoneticPr fontId="6"/>
  </si>
  <si>
    <t>令和</t>
    <rPh sb="0" eb="2">
      <t>レイワ</t>
    </rPh>
    <phoneticPr fontId="6"/>
  </si>
  <si>
    <t>減少月</t>
    <rPh sb="0" eb="2">
      <t>ゲンショウ</t>
    </rPh>
    <rPh sb="2" eb="3">
      <t>ツキ</t>
    </rPh>
    <phoneticPr fontId="6"/>
  </si>
  <si>
    <t>（２）　加算算定・特例適用の届出</t>
    <rPh sb="4" eb="6">
      <t>カサン</t>
    </rPh>
    <rPh sb="6" eb="8">
      <t>サンテイ</t>
    </rPh>
    <rPh sb="9" eb="11">
      <t>トクレイ</t>
    </rPh>
    <rPh sb="11" eb="13">
      <t>テキヨウ</t>
    </rPh>
    <rPh sb="14" eb="16">
      <t>トドケデ</t>
    </rPh>
    <phoneticPr fontId="6"/>
  </si>
  <si>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6"/>
  </si>
  <si>
    <t>大規模型Ⅱ</t>
    <rPh sb="0" eb="3">
      <t>ダイキボ</t>
    </rPh>
    <rPh sb="3" eb="4">
      <t>ガタ</t>
    </rPh>
    <phoneticPr fontId="6"/>
  </si>
  <si>
    <t>規模区分</t>
    <rPh sb="0" eb="2">
      <t>キボ</t>
    </rPh>
    <rPh sb="2" eb="4">
      <t>クブン</t>
    </rPh>
    <phoneticPr fontId="6"/>
  </si>
  <si>
    <t>サービス種別</t>
    <rPh sb="4" eb="6">
      <t>シュベツ</t>
    </rPh>
    <phoneticPr fontId="6"/>
  </si>
  <si>
    <t>大規模型Ⅰ</t>
    <rPh sb="0" eb="3">
      <t>ダイキボ</t>
    </rPh>
    <rPh sb="3" eb="4">
      <t>ガタ</t>
    </rPh>
    <phoneticPr fontId="6"/>
  </si>
  <si>
    <t>ﾒｰﾙｱﾄﾞﾚｽ</t>
    <phoneticPr fontId="6"/>
  </si>
  <si>
    <t>電話番号</t>
    <rPh sb="0" eb="2">
      <t>デンワ</t>
    </rPh>
    <rPh sb="2" eb="4">
      <t>バンゴウ</t>
    </rPh>
    <phoneticPr fontId="6"/>
  </si>
  <si>
    <t>担当者氏名</t>
    <rPh sb="0" eb="3">
      <t>タントウシャ</t>
    </rPh>
    <rPh sb="3" eb="5">
      <t>シメイ</t>
    </rPh>
    <phoneticPr fontId="6"/>
  </si>
  <si>
    <t>通常規模型</t>
    <rPh sb="0" eb="2">
      <t>ツウジョウ</t>
    </rPh>
    <rPh sb="2" eb="4">
      <t>キボ</t>
    </rPh>
    <rPh sb="4" eb="5">
      <t>ガタ</t>
    </rPh>
    <phoneticPr fontId="6"/>
  </si>
  <si>
    <t>事業所名</t>
    <rPh sb="0" eb="3">
      <t>ジギョウショ</t>
    </rPh>
    <rPh sb="3" eb="4">
      <t>メイ</t>
    </rPh>
    <phoneticPr fontId="6"/>
  </si>
  <si>
    <t>事業所番号</t>
    <rPh sb="0" eb="3">
      <t>ジギョウショ</t>
    </rPh>
    <rPh sb="3" eb="5">
      <t>バンゴウ</t>
    </rPh>
    <phoneticPr fontId="6"/>
  </si>
  <si>
    <t>規模区分　　　　現在⇒</t>
    <rPh sb="8" eb="10">
      <t>ゲンザイ</t>
    </rPh>
    <phoneticPr fontId="6"/>
  </si>
  <si>
    <t>（１）　事業所基本情報</t>
    <rPh sb="4" eb="7">
      <t>ジギョウショ</t>
    </rPh>
    <rPh sb="7" eb="9">
      <t>キホン</t>
    </rPh>
    <rPh sb="9" eb="11">
      <t>ジョウホウ</t>
    </rPh>
    <phoneticPr fontId="6"/>
  </si>
  <si>
    <t>介護予防認知症対応型通所介護</t>
    <rPh sb="0" eb="2">
      <t>カイゴ</t>
    </rPh>
    <rPh sb="2" eb="4">
      <t>ヨボウ</t>
    </rPh>
    <rPh sb="4" eb="7">
      <t>ニンチショウ</t>
    </rPh>
    <rPh sb="7" eb="10">
      <t>タイオウガタ</t>
    </rPh>
    <rPh sb="10" eb="12">
      <t>ツウショ</t>
    </rPh>
    <rPh sb="12" eb="14">
      <t>カイゴ</t>
    </rPh>
    <phoneticPr fontId="6"/>
  </si>
  <si>
    <t>認知症対応型通所介護</t>
    <rPh sb="0" eb="3">
      <t>ニンチショウ</t>
    </rPh>
    <rPh sb="3" eb="6">
      <t>タイオウガタ</t>
    </rPh>
    <rPh sb="6" eb="8">
      <t>ツウショ</t>
    </rPh>
    <rPh sb="8" eb="10">
      <t>カイゴ</t>
    </rPh>
    <phoneticPr fontId="6"/>
  </si>
  <si>
    <t>地域密着型通所介護</t>
    <rPh sb="0" eb="2">
      <t>チイキ</t>
    </rPh>
    <rPh sb="2" eb="5">
      <t>ミッチャクガタ</t>
    </rPh>
    <rPh sb="5" eb="7">
      <t>ツウショ</t>
    </rPh>
    <rPh sb="7" eb="9">
      <t>カイゴ</t>
    </rPh>
    <phoneticPr fontId="6"/>
  </si>
  <si>
    <t>通所リハビリテーション</t>
    <rPh sb="0" eb="2">
      <t>ツウショ</t>
    </rPh>
    <phoneticPr fontId="6"/>
  </si>
  <si>
    <t>通所介護</t>
    <rPh sb="0" eb="2">
      <t>ツウショ</t>
    </rPh>
    <rPh sb="2" eb="4">
      <t>カイゴ</t>
    </rPh>
    <phoneticPr fontId="6"/>
  </si>
  <si>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6"/>
  </si>
  <si>
    <t>　　　　　サービス種別　　　　　　　　現在⇒</t>
    <rPh sb="9" eb="11">
      <t>シュベツ</t>
    </rPh>
    <rPh sb="19" eb="21">
      <t>ゲンザイ</t>
    </rPh>
    <phoneticPr fontId="6"/>
  </si>
  <si>
    <t>感染症又は災害の発生を理由とする通所介護等の介護報酬による評価（参考届出書6）</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サンコウ</t>
    </rPh>
    <rPh sb="34" eb="37">
      <t>トドケデショ</t>
    </rPh>
    <phoneticPr fontId="6"/>
  </si>
  <si>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6"/>
  </si>
  <si>
    <t>（ｄ）</t>
    <phoneticPr fontId="6"/>
  </si>
  <si>
    <t>=</t>
    <phoneticPr fontId="6"/>
  </si>
  <si>
    <t>×</t>
    <phoneticPr fontId="6"/>
  </si>
  <si>
    <t>平均利用延人員数　※８</t>
    <rPh sb="0" eb="2">
      <t>ヘイキン</t>
    </rPh>
    <rPh sb="2" eb="4">
      <t>リヨウ</t>
    </rPh>
    <rPh sb="4" eb="5">
      <t>ノベ</t>
    </rPh>
    <rPh sb="5" eb="8">
      <t>ジンインスウ</t>
    </rPh>
    <phoneticPr fontId="6"/>
  </si>
  <si>
    <t>１月当たりの営業日数　※７</t>
    <rPh sb="1" eb="3">
      <t>ツキア</t>
    </rPh>
    <rPh sb="6" eb="8">
      <t>エイギョウ</t>
    </rPh>
    <rPh sb="8" eb="10">
      <t>ニッスウ</t>
    </rPh>
    <phoneticPr fontId="6"/>
  </si>
  <si>
    <t>利用定員　※６</t>
    <rPh sb="0" eb="2">
      <t>リヨウ</t>
    </rPh>
    <rPh sb="2" eb="4">
      <t>テイイン</t>
    </rPh>
    <phoneticPr fontId="6"/>
  </si>
  <si>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6"/>
  </si>
  <si>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6"/>
  </si>
  <si>
    <t>（ｃ）</t>
    <phoneticPr fontId="6"/>
  </si>
  <si>
    <t>平均利用延人員数
 （a÷b）　　※５</t>
    <rPh sb="0" eb="2">
      <t>ヘイキン</t>
    </rPh>
    <rPh sb="2" eb="4">
      <t>リヨウ</t>
    </rPh>
    <rPh sb="4" eb="5">
      <t>ノベ</t>
    </rPh>
    <rPh sb="5" eb="8">
      <t>ジンインスウ</t>
    </rPh>
    <phoneticPr fontId="23"/>
  </si>
  <si>
    <t>（ｂ）</t>
    <phoneticPr fontId="24"/>
  </si>
  <si>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23"/>
  </si>
  <si>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rgb="FF000000"/>
        <rFont val="ＭＳ Ｐゴシック"/>
        <family val="3"/>
        <charset val="128"/>
      </rPr>
      <t>いずれか</t>
    </r>
    <r>
      <rPr>
        <sz val="11"/>
        <color rgb="FF000000"/>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rgb="FF000000"/>
        <rFont val="ＭＳ Ｐゴシック"/>
        <family val="3"/>
        <charset val="128"/>
      </rPr>
      <t>いずれか</t>
    </r>
    <r>
      <rPr>
        <sz val="11"/>
        <color rgb="FF000000"/>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6"/>
  </si>
  <si>
    <t>（ａ）</t>
    <phoneticPr fontId="24"/>
  </si>
  <si>
    <t>合計</t>
    <rPh sb="0" eb="2">
      <t>ゴウケイ</t>
    </rPh>
    <phoneticPr fontId="23"/>
  </si>
  <si>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23"/>
  </si>
  <si>
    <t>各月の利用延人員数</t>
    <rPh sb="0" eb="2">
      <t>カクツキ</t>
    </rPh>
    <rPh sb="3" eb="5">
      <t>リヨウ</t>
    </rPh>
    <rPh sb="5" eb="6">
      <t>ノ</t>
    </rPh>
    <rPh sb="6" eb="9">
      <t>ジンインスウ</t>
    </rPh>
    <phoneticPr fontId="23"/>
  </si>
  <si>
    <t>同時にサービスの提供を受けた者の最大数を営業日ごとに加えた数</t>
    <rPh sb="20" eb="23">
      <t>エイギョウビ</t>
    </rPh>
    <rPh sb="26" eb="27">
      <t>クワ</t>
    </rPh>
    <rPh sb="29" eb="30">
      <t>カズ</t>
    </rPh>
    <phoneticPr fontId="24"/>
  </si>
  <si>
    <t>②</t>
  </si>
  <si>
    <t>７時間以上８時間未満及び
８時間以上９時間未満</t>
    <rPh sb="1" eb="3">
      <t>ジカン</t>
    </rPh>
    <rPh sb="3" eb="5">
      <t>イジョウ</t>
    </rPh>
    <rPh sb="6" eb="8">
      <t>ジカン</t>
    </rPh>
    <rPh sb="8" eb="10">
      <t>ミマン</t>
    </rPh>
    <rPh sb="10" eb="11">
      <t>オヨ</t>
    </rPh>
    <phoneticPr fontId="26"/>
  </si>
  <si>
    <t>５時間以上６時間未満及び
６時間以上７時間未満</t>
    <rPh sb="1" eb="3">
      <t>ジカン</t>
    </rPh>
    <rPh sb="3" eb="5">
      <t>イジョウ</t>
    </rPh>
    <rPh sb="6" eb="8">
      <t>ジカン</t>
    </rPh>
    <rPh sb="8" eb="10">
      <t>ミマン</t>
    </rPh>
    <rPh sb="10" eb="11">
      <t>オヨ</t>
    </rPh>
    <phoneticPr fontId="26"/>
  </si>
  <si>
    <t>５時間未満</t>
    <rPh sb="1" eb="3">
      <t>ジカン</t>
    </rPh>
    <rPh sb="3" eb="5">
      <t>ミマン</t>
    </rPh>
    <phoneticPr fontId="26"/>
  </si>
  <si>
    <t>①</t>
  </si>
  <si>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23"/>
  </si>
  <si>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6"/>
  </si>
  <si>
    <t>通所介護等
※１</t>
    <rPh sb="0" eb="2">
      <t>ツウショ</t>
    </rPh>
    <rPh sb="2" eb="5">
      <t>カイゴトウ</t>
    </rPh>
    <phoneticPr fontId="23"/>
  </si>
  <si>
    <t>３月</t>
    <rPh sb="1" eb="2">
      <t>ガツ</t>
    </rPh>
    <phoneticPr fontId="26"/>
  </si>
  <si>
    <t>２月</t>
    <rPh sb="1" eb="2">
      <t>ガツ</t>
    </rPh>
    <phoneticPr fontId="26"/>
  </si>
  <si>
    <t>１月</t>
    <rPh sb="1" eb="2">
      <t>ガツ</t>
    </rPh>
    <phoneticPr fontId="26"/>
  </si>
  <si>
    <t>12月</t>
  </si>
  <si>
    <t>11月</t>
  </si>
  <si>
    <t>10月</t>
    <rPh sb="2" eb="3">
      <t>ガツ</t>
    </rPh>
    <phoneticPr fontId="26"/>
  </si>
  <si>
    <t>９月</t>
    <rPh sb="1" eb="2">
      <t>ガツ</t>
    </rPh>
    <phoneticPr fontId="26"/>
  </si>
  <si>
    <t>８月</t>
    <rPh sb="1" eb="2">
      <t>ガツ</t>
    </rPh>
    <phoneticPr fontId="26"/>
  </si>
  <si>
    <t>７月</t>
    <rPh sb="1" eb="2">
      <t>ガツ</t>
    </rPh>
    <phoneticPr fontId="26"/>
  </si>
  <si>
    <t>６月</t>
    <rPh sb="1" eb="2">
      <t>ガツ</t>
    </rPh>
    <phoneticPr fontId="26"/>
  </si>
  <si>
    <t>５月</t>
    <rPh sb="1" eb="2">
      <t>ガツ</t>
    </rPh>
    <phoneticPr fontId="26"/>
  </si>
  <si>
    <t>４月</t>
    <rPh sb="1" eb="2">
      <t>ガツ</t>
    </rPh>
    <phoneticPr fontId="26"/>
  </si>
  <si>
    <t>４月～２月
合計</t>
    <rPh sb="1" eb="2">
      <t>ガツ</t>
    </rPh>
    <rPh sb="4" eb="5">
      <t>ガツ</t>
    </rPh>
    <rPh sb="6" eb="8">
      <t>ゴウケイ</t>
    </rPh>
    <rPh sb="7" eb="8">
      <t>ケイ</t>
    </rPh>
    <phoneticPr fontId="26"/>
  </si>
  <si>
    <t>率</t>
    <rPh sb="0" eb="1">
      <t>リツ</t>
    </rPh>
    <phoneticPr fontId="26"/>
  </si>
  <si>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6"/>
  </si>
  <si>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6"/>
  </si>
  <si>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6"/>
  </si>
  <si>
    <t>（参考届出書6-2）</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</si>
</sst>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s>
  <fonts count="31"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4"/>
      <color rgb="FF000000"/>
      <name val="Meiryo UI"/>
      <family val="3"/>
      <charset val="128"/>
    </font>
    <font>
      <sz val="6"/>
      <name val="游ゴシック"/>
      <family val="2"/>
      <charset val="128"/>
      <scheme val="minor"/>
    </font>
    <font>
      <sz val="12"/>
      <color rgb="FF000000"/>
      <name val="Meiryo UI"/>
      <family val="3"/>
      <charset val="128"/>
    </font>
    <font>
      <sz val="6"/>
      <name val="游ゴシック"/>
      <family val="3"/>
      <charset val="128"/>
    </font>
    <font>
      <sz val="9"/>
      <color rgb="FF000000"/>
      <name val="Meiryo UI"/>
      <family val="3"/>
      <charset val="128"/>
    </font>
    <font>
      <sz val="13"/>
      <color rgb="FF000000"/>
      <name val="Meiryo UI"/>
      <family val="3"/>
      <charset val="128"/>
    </font>
    <font>
      <b/>
      <sz val="14"/>
      <color rgb="FF000000"/>
      <name val="Meiryo UI"/>
      <family val="3"/>
      <charset val="128"/>
    </font>
    <font>
      <sz val="11"/>
      <color rgb="FF000000"/>
      <name val="Meiryo UI"/>
      <family val="3"/>
      <charset val="128"/>
    </font>
    <font>
      <sz val="11.5"/>
      <color rgb="FF000000"/>
      <name val="Meiryo UI"/>
      <family val="3"/>
      <charset val="128"/>
    </font>
    <font>
      <sz val="11"/>
      <color rgb="FF000000"/>
      <name val="游ゴシック"/>
      <family val="2"/>
    </font>
    <font>
      <b/>
      <sz val="16"/>
      <color rgb="FF000000"/>
      <name val="Meiryo UI"/>
      <family val="3"/>
      <charset val="128"/>
    </font>
    <font>
      <sz val="11"/>
      <color rgb="FF000000"/>
      <name val="ＭＳ Ｐゴシック"/>
      <family val="3"/>
      <charset val="128"/>
    </font>
    <font>
      <sz val="9"/>
      <name val="ＭＳ Ｐゴシック"/>
      <family val="3"/>
      <charset val="128"/>
    </font>
    <font>
      <b/>
      <sz val="12"/>
      <name val="ＭＳ Ｐゴシック"/>
      <family val="3"/>
      <charset val="128"/>
    </font>
    <font>
      <sz val="10"/>
      <name val="MS UI Gothic"/>
      <family val="3"/>
      <charset val="128"/>
    </font>
    <font>
      <sz val="12"/>
      <color rgb="FF000000"/>
      <name val="ＭＳ Ｐゴシック"/>
      <family val="3"/>
      <charset val="128"/>
    </font>
    <font>
      <sz val="10"/>
      <color rgb="FF000000"/>
      <name val="ＭＳ Ｐゴシック"/>
      <family val="3"/>
      <charset val="128"/>
    </font>
    <font>
      <sz val="12"/>
      <color theme="1"/>
      <name val="ＭＳ ゴシック"/>
      <family val="3"/>
      <charset val="128"/>
    </font>
    <font>
      <b/>
      <sz val="11"/>
      <name val="ＭＳ Ｐゴシック"/>
      <family val="3"/>
      <charset val="128"/>
    </font>
    <font>
      <sz val="10"/>
      <name val="ＭＳ Ｐゴシック"/>
      <family val="3"/>
      <charset val="128"/>
    </font>
    <font>
      <sz val="6"/>
      <name val="ＭＳ ゴシック"/>
      <family val="3"/>
      <charset val="128"/>
    </font>
    <font>
      <sz val="6"/>
      <name val="游ゴシック"/>
      <family val="2"/>
      <charset val="128"/>
    </font>
    <font>
      <b/>
      <u/>
      <sz val="11"/>
      <color rgb="FF000000"/>
      <name val="ＭＳ Ｐゴシック"/>
      <family val="3"/>
      <charset val="128"/>
    </font>
    <font>
      <sz val="6"/>
      <name val="ＭＳ Ｐゴシック"/>
      <family val="3"/>
      <charset val="128"/>
    </font>
    <font>
      <sz val="8"/>
      <name val="ＭＳ Ｐゴシック"/>
      <family val="3"/>
      <charset val="128"/>
    </font>
    <font>
      <sz val="9"/>
      <color rgb="FF000000"/>
      <name val="ＭＳ Ｐゴシック"/>
      <family val="3"/>
      <charset val="128"/>
    </font>
    <font>
      <sz val="14"/>
      <name val="ＭＳ Ｐゴシック"/>
      <family val="3"/>
      <charset val="128"/>
    </font>
    <font>
      <b/>
      <sz val="16"/>
      <name val="ＭＳ Ｐゴシック"/>
      <family val="3"/>
      <charset val="128"/>
    </font>
  </fonts>
  <fills count="7">
    <fill>
      <patternFill patternType="none"/>
    </fill>
    <fill>
      <patternFill patternType="gray125"/>
    </fill>
    <fill>
      <patternFill patternType="solid">
        <fgColor rgb="FFFFF2CC"/>
        <bgColor rgb="FF000000"/>
      </patternFill>
    </fill>
    <fill>
      <patternFill patternType="solid">
        <fgColor rgb="FFDDEBF7"/>
        <bgColor rgb="FF000000"/>
      </patternFill>
    </fill>
    <fill>
      <patternFill patternType="solid">
        <fgColor rgb="FFFFC000"/>
        <bgColor rgb="FF000000"/>
      </patternFill>
    </fill>
    <fill>
      <patternFill patternType="solid">
        <fgColor rgb="FFE2EFDA"/>
        <bgColor rgb="FF000000"/>
      </patternFill>
    </fill>
    <fill>
      <patternFill patternType="solid">
        <fgColor rgb="FFFFFFFF"/>
        <bgColor rgb="FF000000"/>
      </patternFill>
    </fill>
  </fills>
  <borders count="4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top/>
      <bottom/>
      <diagonal/>
    </border>
    <border>
      <left/>
      <right/>
      <top style="thin">
        <color auto="1"/>
      </top>
      <bottom/>
      <diagonal/>
    </border>
    <border>
      <left style="thin">
        <color auto="1"/>
      </left>
      <right/>
      <top style="thin">
        <color auto="1"/>
      </top>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auto="1"/>
      </right>
      <top style="thin">
        <color auto="1"/>
      </top>
      <bottom style="medium">
        <color auto="1"/>
      </bottom>
      <diagonal/>
    </border>
    <border>
      <left/>
      <right/>
      <top style="thin">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s>
  <cellStyleXfs count="9">
    <xf numFmtId="0" fontId="0" fillId="0" borderId="0">
      <alignment vertical="center"/>
    </xf>
    <xf numFmtId="0" fontId="2" fillId="0" borderId="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xf numFmtId="0" fontId="17" fillId="0" borderId="0">
      <alignment vertical="center"/>
    </xf>
    <xf numFmtId="38" fontId="20" fillId="0" borderId="0" applyFont="0" applyFill="0" applyBorder="0" applyAlignment="0" applyProtection="0">
      <alignment vertical="center"/>
    </xf>
    <xf numFmtId="38" fontId="2" fillId="0" borderId="0" applyFont="0" applyFill="0" applyBorder="0" applyAlignment="0" applyProtection="0"/>
  </cellStyleXfs>
  <cellXfs count="235">
    <xf numFmtId="0" fontId="0" fillId="0" borderId="0" xfId="0">
      <alignment vertical="center"/>
    </xf>
    <xf numFmtId="0" fontId="3" fillId="0" borderId="0" xfId="1" applyFont="1" applyFill="1" applyBorder="1" applyAlignment="1">
      <alignment vertical="center"/>
    </xf>
    <xf numFmtId="0" fontId="5" fillId="0" borderId="0" xfId="1" applyFont="1" applyFill="1" applyBorder="1" applyAlignment="1">
      <alignment horizontal="left" vertical="center" indent="1"/>
    </xf>
    <xf numFmtId="0" fontId="5" fillId="0" borderId="0" xfId="1" applyFont="1" applyFill="1" applyBorder="1" applyAlignment="1">
      <alignment horizontal="left" vertical="center" wrapText="1" indent="1"/>
    </xf>
    <xf numFmtId="0" fontId="3" fillId="2" borderId="1" xfId="1" applyFont="1" applyFill="1" applyBorder="1" applyAlignment="1">
      <alignment horizontal="center" vertical="center"/>
    </xf>
    <xf numFmtId="0" fontId="3" fillId="3" borderId="1" xfId="1" applyFont="1" applyFill="1" applyBorder="1" applyAlignment="1">
      <alignment horizontal="center" vertical="center"/>
    </xf>
    <xf numFmtId="176" fontId="3" fillId="2" borderId="1" xfId="1" applyNumberFormat="1" applyFont="1" applyFill="1" applyBorder="1" applyAlignment="1">
      <alignment horizontal="center" vertical="center"/>
    </xf>
    <xf numFmtId="0" fontId="3" fillId="0" borderId="2" xfId="1" applyFont="1" applyFill="1" applyBorder="1" applyAlignment="1">
      <alignment horizontal="left" vertical="center" indent="1"/>
    </xf>
    <xf numFmtId="0" fontId="3" fillId="0" borderId="3" xfId="1" applyFont="1" applyFill="1" applyBorder="1" applyAlignment="1">
      <alignment horizontal="left" vertical="center" indent="1"/>
    </xf>
    <xf numFmtId="0" fontId="3" fillId="0" borderId="4" xfId="1" applyFont="1" applyFill="1" applyBorder="1" applyAlignment="1">
      <alignment horizontal="left" vertical="center" indent="1"/>
    </xf>
    <xf numFmtId="0" fontId="3" fillId="0" borderId="5" xfId="1" applyFont="1" applyFill="1" applyBorder="1" applyAlignment="1">
      <alignment horizontal="center" vertical="center"/>
    </xf>
    <xf numFmtId="0" fontId="3" fillId="0" borderId="6" xfId="1" applyFont="1" applyFill="1" applyBorder="1" applyAlignment="1">
      <alignment horizontal="center" vertical="center"/>
    </xf>
    <xf numFmtId="0" fontId="3" fillId="3" borderId="7" xfId="1" applyFont="1" applyFill="1" applyBorder="1" applyAlignment="1">
      <alignment horizontal="center" vertical="center"/>
    </xf>
    <xf numFmtId="0" fontId="3" fillId="3" borderId="8" xfId="1" applyFont="1" applyFill="1" applyBorder="1" applyAlignment="1">
      <alignment horizontal="center" vertical="center"/>
    </xf>
    <xf numFmtId="0" fontId="7" fillId="0" borderId="5"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3" fillId="0" borderId="9"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11"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8" xfId="1" applyFont="1" applyFill="1" applyBorder="1" applyAlignment="1">
      <alignment horizontal="center" vertical="center"/>
    </xf>
    <xf numFmtId="0" fontId="3" fillId="0" borderId="1" xfId="1" applyFont="1" applyFill="1" applyBorder="1" applyAlignment="1">
      <alignment horizontal="center" vertical="center"/>
    </xf>
    <xf numFmtId="0" fontId="8" fillId="0" borderId="1"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9" fillId="0" borderId="0" xfId="1" applyFont="1" applyFill="1" applyBorder="1" applyAlignment="1">
      <alignment vertical="center"/>
    </xf>
    <xf numFmtId="0" fontId="10" fillId="0" borderId="0" xfId="1" applyFont="1" applyFill="1" applyBorder="1" applyAlignment="1">
      <alignment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4" xfId="1" applyFont="1" applyFill="1" applyBorder="1" applyAlignment="1">
      <alignment horizontal="center" vertical="center"/>
    </xf>
    <xf numFmtId="0" fontId="5" fillId="0" borderId="7" xfId="1" applyFont="1" applyFill="1" applyBorder="1" applyAlignment="1">
      <alignment horizontal="left" vertical="center" wrapText="1" indent="1"/>
    </xf>
    <xf numFmtId="0" fontId="5" fillId="3" borderId="12" xfId="1" applyFont="1" applyFill="1" applyBorder="1" applyAlignment="1">
      <alignment horizontal="left" vertical="top"/>
    </xf>
    <xf numFmtId="0" fontId="5" fillId="3" borderId="13" xfId="1" applyFont="1" applyFill="1" applyBorder="1" applyAlignment="1">
      <alignment horizontal="left" vertical="top"/>
    </xf>
    <xf numFmtId="0" fontId="5" fillId="3" borderId="14" xfId="1" applyFont="1" applyFill="1" applyBorder="1" applyAlignment="1">
      <alignment horizontal="left" vertical="top"/>
    </xf>
    <xf numFmtId="0" fontId="3" fillId="0" borderId="15" xfId="1" applyFont="1" applyFill="1" applyBorder="1" applyAlignment="1">
      <alignment horizontal="center" vertical="center"/>
    </xf>
    <xf numFmtId="0" fontId="10" fillId="3" borderId="16" xfId="1" applyFont="1" applyFill="1" applyBorder="1" applyAlignment="1">
      <alignment horizontal="left" vertical="top"/>
    </xf>
    <xf numFmtId="0" fontId="10" fillId="3" borderId="7" xfId="1" applyFont="1" applyFill="1" applyBorder="1" applyAlignment="1">
      <alignment horizontal="left" vertical="top"/>
    </xf>
    <xf numFmtId="0" fontId="10" fillId="3" borderId="8" xfId="1" applyFont="1" applyFill="1" applyBorder="1" applyAlignment="1">
      <alignment horizontal="left" vertical="top"/>
    </xf>
    <xf numFmtId="0" fontId="3" fillId="0" borderId="17" xfId="1" applyFont="1" applyFill="1" applyBorder="1" applyAlignment="1">
      <alignment horizontal="center" vertical="center"/>
    </xf>
    <xf numFmtId="0" fontId="11" fillId="0" borderId="0" xfId="1" applyFont="1" applyFill="1" applyBorder="1" applyAlignment="1">
      <alignment horizontal="left" vertical="center" indent="1"/>
    </xf>
    <xf numFmtId="0" fontId="11" fillId="0" borderId="0" xfId="1" applyFont="1" applyFill="1" applyBorder="1" applyAlignment="1">
      <alignment horizontal="left" vertical="center" wrapText="1" indent="1"/>
    </xf>
    <xf numFmtId="0" fontId="12" fillId="0" borderId="0" xfId="1" applyFont="1" applyFill="1" applyBorder="1"/>
    <xf numFmtId="0" fontId="3" fillId="0" borderId="18" xfId="1" applyFont="1" applyFill="1" applyBorder="1" applyAlignment="1">
      <alignment horizontal="center" vertical="center"/>
    </xf>
    <xf numFmtId="0" fontId="3" fillId="4" borderId="1" xfId="1" applyFont="1" applyFill="1" applyBorder="1" applyAlignment="1">
      <alignment horizontal="center" vertical="center"/>
    </xf>
    <xf numFmtId="10" fontId="3" fillId="2" borderId="7" xfId="2" applyNumberFormat="1" applyFont="1" applyFill="1" applyBorder="1" applyAlignment="1">
      <alignment horizontal="center" vertical="center"/>
    </xf>
    <xf numFmtId="10" fontId="3" fillId="2" borderId="8" xfId="2" applyNumberFormat="1" applyFont="1" applyFill="1" applyBorder="1" applyAlignment="1">
      <alignment horizontal="center" vertical="center"/>
    </xf>
    <xf numFmtId="0" fontId="7" fillId="0" borderId="0" xfId="1" applyFont="1" applyFill="1" applyBorder="1"/>
    <xf numFmtId="0" fontId="7" fillId="0" borderId="0" xfId="1" applyFont="1" applyFill="1" applyBorder="1" applyAlignment="1">
      <alignment horizontal="right"/>
    </xf>
    <xf numFmtId="0" fontId="5" fillId="0" borderId="0" xfId="1" applyFont="1" applyFill="1" applyBorder="1" applyAlignment="1">
      <alignment horizontal="left" vertical="center" wrapText="1"/>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4" xfId="1" applyFont="1" applyFill="1" applyBorder="1" applyAlignment="1">
      <alignment horizontal="center" vertical="center"/>
    </xf>
    <xf numFmtId="0" fontId="7" fillId="0" borderId="0" xfId="1" applyFont="1" applyFill="1" applyBorder="1" applyAlignment="1">
      <alignment horizontal="left"/>
    </xf>
    <xf numFmtId="0" fontId="3" fillId="2" borderId="12"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14" xfId="1" applyFont="1" applyFill="1" applyBorder="1" applyAlignment="1">
      <alignment horizontal="center" vertical="center"/>
    </xf>
    <xf numFmtId="0" fontId="3" fillId="0" borderId="13" xfId="1" applyFont="1" applyFill="1" applyBorder="1" applyAlignment="1">
      <alignment horizontal="left" vertical="center" indent="1"/>
    </xf>
    <xf numFmtId="0" fontId="3" fillId="0" borderId="14" xfId="1" applyFont="1" applyFill="1" applyBorder="1" applyAlignment="1">
      <alignment horizontal="left" vertical="center" indent="1"/>
    </xf>
    <xf numFmtId="10" fontId="3" fillId="0" borderId="0" xfId="2" applyNumberFormat="1" applyFont="1" applyFill="1" applyBorder="1" applyAlignment="1">
      <alignment horizontal="center" vertical="center"/>
    </xf>
    <xf numFmtId="177" fontId="3" fillId="0" borderId="0" xfId="3" applyNumberFormat="1" applyFont="1" applyFill="1" applyBorder="1" applyAlignment="1">
      <alignment horizontal="right" vertical="center"/>
    </xf>
    <xf numFmtId="0" fontId="3" fillId="0" borderId="2" xfId="1" applyFont="1" applyFill="1" applyBorder="1" applyAlignment="1">
      <alignment horizontal="center" vertical="center"/>
    </xf>
    <xf numFmtId="38" fontId="3" fillId="3" borderId="3" xfId="3" applyFont="1" applyFill="1" applyBorder="1" applyAlignment="1">
      <alignment horizontal="center" vertical="center"/>
    </xf>
    <xf numFmtId="38" fontId="3" fillId="3" borderId="4" xfId="3" applyFont="1" applyFill="1" applyBorder="1" applyAlignment="1">
      <alignment horizontal="center" vertical="center"/>
    </xf>
    <xf numFmtId="0" fontId="3" fillId="5" borderId="1" xfId="1" applyFont="1" applyFill="1" applyBorder="1" applyAlignment="1">
      <alignment horizontal="left" vertical="center" indent="1" shrinkToFit="1"/>
    </xf>
    <xf numFmtId="0" fontId="3" fillId="0" borderId="0" xfId="1" applyFont="1" applyFill="1" applyBorder="1" applyAlignment="1">
      <alignment horizontal="center" vertical="center"/>
    </xf>
    <xf numFmtId="0" fontId="3" fillId="0" borderId="0" xfId="1" applyFont="1" applyFill="1" applyBorder="1" applyAlignment="1">
      <alignment horizontal="right" vertical="center"/>
    </xf>
    <xf numFmtId="0" fontId="3" fillId="0" borderId="16" xfId="1" applyFont="1" applyFill="1" applyBorder="1" applyAlignment="1">
      <alignment horizontal="center" vertical="center"/>
    </xf>
    <xf numFmtId="38" fontId="3" fillId="3" borderId="7" xfId="3" applyFont="1" applyFill="1" applyBorder="1" applyAlignment="1">
      <alignment horizontal="center" vertical="center"/>
    </xf>
    <xf numFmtId="38" fontId="3" fillId="3" borderId="8" xfId="3" applyFont="1" applyFill="1" applyBorder="1" applyAlignment="1">
      <alignment horizontal="center" vertical="center"/>
    </xf>
    <xf numFmtId="58" fontId="3" fillId="0" borderId="0" xfId="1" applyNumberFormat="1" applyFont="1" applyFill="1" applyBorder="1" applyAlignment="1">
      <alignment vertical="center"/>
    </xf>
    <xf numFmtId="176" fontId="3" fillId="0" borderId="0" xfId="1" applyNumberFormat="1" applyFont="1" applyFill="1" applyBorder="1" applyAlignment="1">
      <alignment horizontal="right" vertical="center"/>
    </xf>
    <xf numFmtId="0" fontId="3" fillId="0" borderId="2" xfId="1" applyFont="1" applyFill="1" applyBorder="1" applyAlignment="1">
      <alignment vertical="center"/>
    </xf>
    <xf numFmtId="0" fontId="3" fillId="3" borderId="3" xfId="1" applyFont="1" applyFill="1" applyBorder="1" applyAlignment="1">
      <alignment horizontal="center" vertical="center"/>
    </xf>
    <xf numFmtId="0" fontId="3" fillId="0" borderId="3" xfId="1" applyFont="1" applyFill="1" applyBorder="1" applyAlignment="1">
      <alignment vertical="center"/>
    </xf>
    <xf numFmtId="0" fontId="3" fillId="0" borderId="3" xfId="1" applyFont="1" applyFill="1" applyBorder="1" applyAlignment="1">
      <alignment horizontal="center" vertical="center"/>
    </xf>
    <xf numFmtId="0" fontId="3" fillId="0" borderId="4" xfId="1" applyFont="1" applyFill="1" applyBorder="1" applyAlignment="1">
      <alignment horizontal="center" vertical="center"/>
    </xf>
    <xf numFmtId="0" fontId="5" fillId="0" borderId="0" xfId="1" applyFont="1" applyFill="1" applyBorder="1" applyAlignment="1">
      <alignment horizontal="left" vertical="center" wrapText="1"/>
    </xf>
    <xf numFmtId="0" fontId="3" fillId="0" borderId="0" xfId="1" applyFont="1" applyFill="1" applyBorder="1" applyAlignment="1">
      <alignment horizontal="left" vertical="center"/>
    </xf>
    <xf numFmtId="0" fontId="3" fillId="5" borderId="2" xfId="1" applyFont="1" applyFill="1" applyBorder="1" applyAlignment="1">
      <alignment horizontal="center" vertical="center"/>
    </xf>
    <xf numFmtId="0" fontId="3" fillId="5" borderId="3" xfId="1" applyFont="1" applyFill="1" applyBorder="1" applyAlignment="1">
      <alignment horizontal="center" vertical="center"/>
    </xf>
    <xf numFmtId="0" fontId="3" fillId="5" borderId="4" xfId="1" applyFont="1" applyFill="1" applyBorder="1" applyAlignment="1">
      <alignment horizontal="center" vertical="center"/>
    </xf>
    <xf numFmtId="0" fontId="3" fillId="0" borderId="2" xfId="1" applyFont="1" applyFill="1" applyBorder="1" applyAlignment="1">
      <alignment horizontal="center" vertical="center"/>
    </xf>
    <xf numFmtId="0" fontId="3" fillId="3" borderId="2" xfId="1" applyFont="1" applyFill="1" applyBorder="1" applyAlignment="1">
      <alignment horizontal="center" vertical="center"/>
    </xf>
    <xf numFmtId="0" fontId="3" fillId="3" borderId="4" xfId="1" applyFont="1" applyFill="1" applyBorder="1" applyAlignment="1">
      <alignment horizontal="center" vertical="center"/>
    </xf>
    <xf numFmtId="0" fontId="3" fillId="3" borderId="17" xfId="1" applyFont="1" applyFill="1" applyBorder="1" applyAlignment="1">
      <alignment horizontal="left" vertical="center" indent="1"/>
    </xf>
    <xf numFmtId="0" fontId="3" fillId="3" borderId="1" xfId="1" applyFont="1" applyFill="1" applyBorder="1" applyAlignment="1">
      <alignment horizontal="left" vertical="center" indent="1"/>
    </xf>
    <xf numFmtId="0" fontId="3" fillId="0" borderId="1" xfId="1" applyFont="1" applyFill="1" applyBorder="1" applyAlignment="1">
      <alignment horizontal="left" vertical="center"/>
    </xf>
    <xf numFmtId="0" fontId="3" fillId="0" borderId="12" xfId="1" applyFont="1" applyFill="1" applyBorder="1" applyAlignment="1">
      <alignment horizontal="left" vertical="center"/>
    </xf>
    <xf numFmtId="0" fontId="3" fillId="0" borderId="13" xfId="1" applyFont="1" applyFill="1" applyBorder="1" applyAlignment="1">
      <alignment horizontal="left" vertical="center"/>
    </xf>
    <xf numFmtId="0" fontId="3" fillId="0" borderId="14" xfId="1" applyFont="1" applyFill="1" applyBorder="1" applyAlignment="1">
      <alignment horizontal="left" vertical="center"/>
    </xf>
    <xf numFmtId="0" fontId="3" fillId="0" borderId="5" xfId="1" applyFont="1" applyFill="1" applyBorder="1" applyAlignment="1">
      <alignment horizontal="left" vertical="center"/>
    </xf>
    <xf numFmtId="0" fontId="3" fillId="0" borderId="0" xfId="1" applyFont="1" applyFill="1" applyBorder="1" applyAlignment="1">
      <alignment horizontal="left" vertical="center"/>
    </xf>
    <xf numFmtId="0" fontId="3" fillId="0" borderId="6" xfId="1" applyFont="1" applyFill="1" applyBorder="1" applyAlignment="1">
      <alignment horizontal="left" vertical="center"/>
    </xf>
    <xf numFmtId="0" fontId="3" fillId="0" borderId="6" xfId="1" applyFont="1" applyFill="1" applyBorder="1" applyAlignment="1">
      <alignment horizontal="left" vertical="center" wrapText="1"/>
    </xf>
    <xf numFmtId="0" fontId="3" fillId="0" borderId="16" xfId="1" applyFont="1" applyFill="1" applyBorder="1" applyAlignment="1">
      <alignment horizontal="left" vertical="center"/>
    </xf>
    <xf numFmtId="0" fontId="3" fillId="0" borderId="7" xfId="1" applyFont="1" applyFill="1" applyBorder="1" applyAlignment="1">
      <alignment horizontal="left" vertical="center"/>
    </xf>
    <xf numFmtId="0" fontId="3" fillId="0" borderId="8" xfId="1" applyFont="1" applyFill="1" applyBorder="1" applyAlignment="1">
      <alignment horizontal="left" vertical="center" wrapText="1"/>
    </xf>
    <xf numFmtId="0" fontId="3" fillId="0" borderId="1" xfId="1" applyFont="1" applyFill="1" applyBorder="1" applyAlignment="1">
      <alignment vertical="center"/>
    </xf>
    <xf numFmtId="0" fontId="13" fillId="0" borderId="0" xfId="1" applyFont="1" applyFill="1" applyBorder="1" applyAlignment="1">
      <alignment horizontal="center" vertical="center"/>
    </xf>
    <xf numFmtId="0" fontId="14" fillId="0" borderId="0" xfId="4" applyFont="1" applyFill="1" applyBorder="1">
      <alignment vertical="center"/>
    </xf>
    <xf numFmtId="0" fontId="14" fillId="6" borderId="0" xfId="4" applyFont="1" applyFill="1" applyBorder="1">
      <alignment vertical="center"/>
    </xf>
    <xf numFmtId="0" fontId="2" fillId="0" borderId="0" xfId="5" applyFont="1" applyFill="1" applyBorder="1" applyAlignment="1" applyProtection="1">
      <alignment vertical="top" wrapText="1"/>
    </xf>
    <xf numFmtId="0" fontId="14" fillId="0" borderId="0" xfId="4" applyFont="1" applyFill="1" applyBorder="1" applyAlignment="1">
      <alignment vertical="center"/>
    </xf>
    <xf numFmtId="0" fontId="2" fillId="0" borderId="0" xfId="5" applyFont="1" applyFill="1" applyBorder="1" applyAlignment="1" applyProtection="1">
      <alignment horizontal="left" vertical="top" wrapText="1"/>
    </xf>
    <xf numFmtId="0" fontId="14" fillId="0" borderId="0" xfId="4" applyFont="1" applyFill="1" applyBorder="1" applyAlignment="1"/>
    <xf numFmtId="38" fontId="2" fillId="2" borderId="19" xfId="3" applyFont="1" applyFill="1" applyBorder="1" applyAlignment="1" applyProtection="1">
      <alignment horizontal="center" vertical="center" wrapText="1"/>
    </xf>
    <xf numFmtId="38" fontId="2" fillId="2" borderId="20" xfId="3" applyFont="1" applyFill="1" applyBorder="1" applyAlignment="1" applyProtection="1">
      <alignment horizontal="center" vertical="center" wrapText="1"/>
    </xf>
    <xf numFmtId="0" fontId="2" fillId="0" borderId="0" xfId="5" applyFont="1" applyFill="1" applyBorder="1" applyAlignment="1" applyProtection="1">
      <alignment horizontal="center" vertical="center" wrapText="1"/>
    </xf>
    <xf numFmtId="38" fontId="2" fillId="3" borderId="2" xfId="3" applyFont="1" applyFill="1" applyBorder="1" applyAlignment="1" applyProtection="1">
      <alignment horizontal="center" vertical="center" wrapText="1"/>
    </xf>
    <xf numFmtId="38" fontId="2" fillId="3" borderId="4" xfId="3" applyFont="1" applyFill="1" applyBorder="1" applyAlignment="1" applyProtection="1">
      <alignment horizontal="center" vertical="center" wrapText="1"/>
    </xf>
    <xf numFmtId="9" fontId="2" fillId="0" borderId="0" xfId="2" applyFont="1" applyFill="1" applyBorder="1" applyAlignment="1" applyProtection="1">
      <alignment horizontal="center" vertical="center" wrapText="1"/>
    </xf>
    <xf numFmtId="0" fontId="15" fillId="0" borderId="21" xfId="5" applyFont="1" applyFill="1" applyBorder="1" applyAlignment="1" applyProtection="1">
      <alignment horizontal="center" vertical="top" wrapText="1"/>
    </xf>
    <xf numFmtId="0" fontId="15" fillId="0" borderId="22" xfId="5" applyFont="1" applyFill="1" applyBorder="1" applyAlignment="1" applyProtection="1">
      <alignment horizontal="center" vertical="top" wrapText="1"/>
    </xf>
    <xf numFmtId="0" fontId="2" fillId="0" borderId="2" xfId="5" applyFont="1" applyFill="1" applyBorder="1" applyAlignment="1" applyProtection="1">
      <alignment horizontal="center" vertical="top" shrinkToFit="1"/>
    </xf>
    <xf numFmtId="0" fontId="2" fillId="0" borderId="4" xfId="5" applyFont="1" applyFill="1" applyBorder="1" applyAlignment="1" applyProtection="1">
      <alignment horizontal="center" vertical="top" shrinkToFit="1"/>
    </xf>
    <xf numFmtId="0" fontId="2" fillId="0" borderId="2" xfId="5" applyFont="1" applyFill="1" applyBorder="1" applyAlignment="1" applyProtection="1">
      <alignment horizontal="center" vertical="top" wrapText="1"/>
    </xf>
    <xf numFmtId="0" fontId="2" fillId="0" borderId="4" xfId="5" applyFont="1" applyFill="1" applyBorder="1" applyAlignment="1" applyProtection="1">
      <alignment horizontal="center" vertical="top" wrapText="1"/>
    </xf>
    <xf numFmtId="0" fontId="16" fillId="0" borderId="0" xfId="5" applyFont="1" applyFill="1" applyBorder="1" applyAlignment="1" applyProtection="1">
      <alignment vertical="center"/>
    </xf>
    <xf numFmtId="0" fontId="14" fillId="0" borderId="7" xfId="4" applyFont="1" applyFill="1" applyBorder="1">
      <alignment vertical="center"/>
    </xf>
    <xf numFmtId="0" fontId="2" fillId="0" borderId="7" xfId="5" applyFont="1" applyFill="1" applyBorder="1" applyAlignment="1" applyProtection="1">
      <alignment vertical="top" wrapText="1"/>
    </xf>
    <xf numFmtId="0" fontId="18" fillId="0" borderId="0" xfId="6" applyFont="1" applyFill="1" applyBorder="1" applyProtection="1">
      <alignment vertical="center"/>
    </xf>
    <xf numFmtId="0" fontId="19" fillId="0" borderId="15" xfId="6" applyFont="1" applyFill="1" applyBorder="1" applyAlignment="1" applyProtection="1">
      <alignment horizontal="left" vertical="top" wrapText="1"/>
    </xf>
    <xf numFmtId="0" fontId="19" fillId="0" borderId="12" xfId="6" applyFont="1" applyFill="1" applyBorder="1" applyAlignment="1" applyProtection="1">
      <alignment horizontal="left" vertical="top" wrapText="1"/>
    </xf>
    <xf numFmtId="0" fontId="14" fillId="0" borderId="2" xfId="5" applyFont="1" applyFill="1" applyBorder="1" applyAlignment="1" applyProtection="1">
      <alignment horizontal="left" vertical="top" wrapText="1"/>
    </xf>
    <xf numFmtId="0" fontId="14" fillId="0" borderId="3" xfId="5" applyFont="1" applyFill="1" applyBorder="1" applyAlignment="1" applyProtection="1">
      <alignment horizontal="left" vertical="top" wrapText="1"/>
    </xf>
    <xf numFmtId="0" fontId="14" fillId="0" borderId="4" xfId="5" applyFont="1" applyFill="1" applyBorder="1" applyAlignment="1" applyProtection="1">
      <alignment horizontal="left" vertical="top" wrapText="1"/>
    </xf>
    <xf numFmtId="49" fontId="2" fillId="0" borderId="0" xfId="5" quotePrefix="1" applyNumberFormat="1" applyFont="1" applyFill="1" applyBorder="1" applyAlignment="1" applyProtection="1">
      <alignment horizontal="left" shrinkToFit="1"/>
    </xf>
    <xf numFmtId="178" fontId="21" fillId="2" borderId="23" xfId="7" applyNumberFormat="1" applyFont="1" applyFill="1" applyBorder="1" applyAlignment="1" applyProtection="1">
      <alignment vertical="center"/>
    </xf>
    <xf numFmtId="42" fontId="22" fillId="0" borderId="24" xfId="5" applyNumberFormat="1" applyFont="1" applyFill="1" applyBorder="1" applyAlignment="1" applyProtection="1">
      <alignment horizontal="center" vertical="center" wrapText="1"/>
    </xf>
    <xf numFmtId="42" fontId="22" fillId="0" borderId="25" xfId="5" applyNumberFormat="1" applyFont="1" applyFill="1" applyBorder="1" applyAlignment="1" applyProtection="1">
      <alignment horizontal="center" vertical="center" wrapText="1"/>
    </xf>
    <xf numFmtId="0" fontId="14" fillId="0" borderId="5" xfId="5" applyFont="1" applyFill="1" applyBorder="1" applyAlignment="1" applyProtection="1">
      <alignment horizontal="left" vertical="top" wrapText="1"/>
    </xf>
    <xf numFmtId="0" fontId="14" fillId="0" borderId="0" xfId="5" applyFont="1" applyFill="1" applyBorder="1" applyAlignment="1" applyProtection="1">
      <alignment horizontal="left" vertical="top" wrapText="1"/>
    </xf>
    <xf numFmtId="0" fontId="14" fillId="0" borderId="6" xfId="5" applyFont="1" applyFill="1" applyBorder="1" applyAlignment="1" applyProtection="1">
      <alignment horizontal="left" vertical="top" wrapText="1"/>
    </xf>
    <xf numFmtId="49" fontId="2" fillId="0" borderId="0" xfId="5" applyNumberFormat="1" applyFont="1" applyFill="1" applyBorder="1" applyAlignment="1" applyProtection="1">
      <alignment horizontal="left" shrinkToFit="1"/>
    </xf>
    <xf numFmtId="179" fontId="14" fillId="2" borderId="17" xfId="8" applyNumberFormat="1" applyFont="1" applyFill="1" applyBorder="1" applyAlignment="1" applyProtection="1">
      <alignment vertical="center"/>
    </xf>
    <xf numFmtId="42" fontId="22" fillId="0" borderId="26" xfId="5" applyNumberFormat="1" applyFont="1" applyFill="1" applyBorder="1" applyAlignment="1" applyProtection="1">
      <alignment horizontal="center" vertical="center" wrapText="1"/>
    </xf>
    <xf numFmtId="42" fontId="22" fillId="0" borderId="27" xfId="5" applyNumberFormat="1" applyFont="1" applyFill="1" applyBorder="1" applyAlignment="1" applyProtection="1">
      <alignment horizontal="center" vertical="center" wrapText="1"/>
    </xf>
    <xf numFmtId="0" fontId="14" fillId="0" borderId="16" xfId="5" applyFont="1" applyFill="1" applyBorder="1" applyAlignment="1" applyProtection="1">
      <alignment horizontal="left" vertical="top" wrapText="1"/>
    </xf>
    <xf numFmtId="0" fontId="14" fillId="0" borderId="7" xfId="5" applyFont="1" applyFill="1" applyBorder="1" applyAlignment="1" applyProtection="1">
      <alignment horizontal="left" vertical="top" wrapText="1"/>
    </xf>
    <xf numFmtId="0" fontId="14" fillId="0" borderId="8" xfId="5" applyFont="1" applyFill="1" applyBorder="1" applyAlignment="1" applyProtection="1">
      <alignment horizontal="left" vertical="top" wrapText="1"/>
    </xf>
    <xf numFmtId="49" fontId="2" fillId="0" borderId="6" xfId="5" applyNumberFormat="1" applyFont="1" applyFill="1" applyBorder="1" applyAlignment="1" applyProtection="1">
      <alignment horizontal="left" shrinkToFit="1"/>
    </xf>
    <xf numFmtId="178" fontId="2" fillId="2" borderId="3" xfId="7" applyNumberFormat="1" applyFont="1" applyFill="1" applyBorder="1" applyAlignment="1" applyProtection="1"/>
    <xf numFmtId="2" fontId="2" fillId="2" borderId="2" xfId="7" applyNumberFormat="1" applyFont="1" applyFill="1" applyBorder="1" applyAlignment="1" applyProtection="1"/>
    <xf numFmtId="0" fontId="22" fillId="6" borderId="2" xfId="5" applyNumberFormat="1" applyFont="1" applyFill="1" applyBorder="1" applyAlignment="1" applyProtection="1">
      <alignment horizontal="center"/>
    </xf>
    <xf numFmtId="0" fontId="15" fillId="6" borderId="3" xfId="5" applyFont="1" applyFill="1" applyBorder="1" applyAlignment="1" applyProtection="1">
      <alignment horizontal="center"/>
    </xf>
    <xf numFmtId="0" fontId="22" fillId="6" borderId="4" xfId="5" applyFont="1" applyFill="1" applyBorder="1" applyAlignment="1" applyProtection="1">
      <alignment horizontal="center" vertical="center" textRotation="255"/>
    </xf>
    <xf numFmtId="180" fontId="14" fillId="0" borderId="18" xfId="8" applyNumberFormat="1" applyFont="1" applyFill="1" applyBorder="1" applyAlignment="1" applyProtection="1">
      <alignment vertical="center"/>
    </xf>
    <xf numFmtId="12" fontId="22" fillId="5" borderId="2" xfId="7" applyNumberFormat="1" applyFont="1" applyFill="1" applyBorder="1" applyAlignment="1" applyProtection="1">
      <alignment horizontal="center"/>
      <protection locked="0"/>
    </xf>
    <xf numFmtId="12" fontId="22" fillId="6" borderId="17" xfId="5" applyNumberFormat="1" applyFont="1" applyFill="1" applyBorder="1" applyAlignment="1" applyProtection="1">
      <alignment horizontal="center" vertical="center"/>
    </xf>
    <xf numFmtId="0" fontId="15" fillId="6" borderId="2" xfId="5" applyFont="1" applyFill="1" applyBorder="1" applyAlignment="1" applyProtection="1">
      <alignment horizontal="center" wrapText="1"/>
    </xf>
    <xf numFmtId="0" fontId="15" fillId="6" borderId="3" xfId="5" applyFont="1" applyFill="1" applyBorder="1" applyAlignment="1" applyProtection="1">
      <alignment horizontal="center" wrapText="1"/>
    </xf>
    <xf numFmtId="0" fontId="15" fillId="6" borderId="4" xfId="5" applyFont="1" applyFill="1" applyBorder="1" applyAlignment="1" applyProtection="1">
      <alignment horizontal="center" wrapText="1"/>
    </xf>
    <xf numFmtId="2" fontId="2" fillId="0" borderId="18" xfId="7" applyNumberFormat="1" applyFont="1" applyFill="1" applyBorder="1" applyAlignment="1" applyProtection="1"/>
    <xf numFmtId="180" fontId="14" fillId="0" borderId="1" xfId="8" applyNumberFormat="1" applyFont="1" applyFill="1" applyBorder="1" applyAlignment="1" applyProtection="1">
      <alignment vertical="center"/>
    </xf>
    <xf numFmtId="180" fontId="2" fillId="0" borderId="1" xfId="7" applyNumberFormat="1" applyFont="1" applyFill="1" applyBorder="1" applyAlignment="1" applyProtection="1">
      <alignment vertical="center"/>
    </xf>
    <xf numFmtId="180" fontId="2" fillId="0" borderId="2" xfId="7" applyNumberFormat="1" applyFont="1" applyFill="1" applyBorder="1" applyAlignment="1" applyProtection="1">
      <alignment vertical="center"/>
    </xf>
    <xf numFmtId="0" fontId="22" fillId="0" borderId="2" xfId="5" applyNumberFormat="1" applyFont="1" applyFill="1" applyBorder="1" applyAlignment="1" applyProtection="1">
      <alignment horizontal="center" vertical="center"/>
    </xf>
    <xf numFmtId="0" fontId="15" fillId="0" borderId="3" xfId="5" applyFont="1" applyFill="1" applyBorder="1" applyAlignment="1" applyProtection="1">
      <alignment horizontal="left" vertical="center" wrapText="1"/>
    </xf>
    <xf numFmtId="0" fontId="22" fillId="0" borderId="3" xfId="5" applyFont="1" applyFill="1" applyBorder="1" applyAlignment="1" applyProtection="1">
      <alignment horizontal="center" vertical="center"/>
    </xf>
    <xf numFmtId="0" fontId="22" fillId="0" borderId="4" xfId="5" applyFont="1" applyFill="1" applyBorder="1" applyAlignment="1" applyProtection="1">
      <alignment horizontal="center" vertical="center" textRotation="255"/>
    </xf>
    <xf numFmtId="180" fontId="2" fillId="3" borderId="28" xfId="7" applyNumberFormat="1" applyFont="1" applyFill="1" applyBorder="1" applyAlignment="1" applyProtection="1">
      <alignment vertical="center"/>
      <protection locked="0"/>
    </xf>
    <xf numFmtId="180" fontId="2" fillId="3" borderId="0" xfId="7" applyNumberFormat="1" applyFont="1" applyFill="1" applyBorder="1" applyAlignment="1" applyProtection="1">
      <alignment vertical="center"/>
      <protection locked="0"/>
    </xf>
    <xf numFmtId="180" fontId="2" fillId="3" borderId="5" xfId="7" applyNumberFormat="1" applyFont="1" applyFill="1" applyBorder="1" applyAlignment="1" applyProtection="1">
      <alignment vertical="center"/>
      <protection locked="0"/>
    </xf>
    <xf numFmtId="0" fontId="22" fillId="0" borderId="17" xfId="5" applyNumberFormat="1" applyFont="1" applyFill="1" applyBorder="1" applyAlignment="1" applyProtection="1">
      <alignment horizontal="center" vertical="center"/>
    </xf>
    <xf numFmtId="0" fontId="27" fillId="0" borderId="12" xfId="5" applyFont="1" applyFill="1" applyBorder="1" applyAlignment="1" applyProtection="1">
      <alignment horizontal="left" vertical="center" wrapText="1"/>
    </xf>
    <xf numFmtId="0" fontId="27" fillId="0" borderId="29" xfId="5" applyFont="1" applyFill="1" applyBorder="1" applyAlignment="1" applyProtection="1">
      <alignment horizontal="left" vertical="center" wrapText="1"/>
    </xf>
    <xf numFmtId="0" fontId="22" fillId="0" borderId="8" xfId="5" applyFont="1" applyFill="1" applyBorder="1" applyAlignment="1" applyProtection="1">
      <alignment horizontal="center" vertical="center" shrinkToFit="1"/>
    </xf>
    <xf numFmtId="0" fontId="15" fillId="0" borderId="15" xfId="5" applyFont="1" applyFill="1" applyBorder="1" applyAlignment="1" applyProtection="1">
      <alignment horizontal="center" vertical="center" readingOrder="1"/>
    </xf>
    <xf numFmtId="180" fontId="2" fillId="3" borderId="15" xfId="7" applyNumberFormat="1" applyFont="1" applyFill="1" applyBorder="1" applyAlignment="1" applyProtection="1">
      <alignment vertical="center"/>
      <protection locked="0"/>
    </xf>
    <xf numFmtId="180" fontId="2" fillId="3" borderId="13" xfId="7" applyNumberFormat="1" applyFont="1" applyFill="1" applyBorder="1" applyAlignment="1" applyProtection="1">
      <alignment vertical="center"/>
      <protection locked="0"/>
    </xf>
    <xf numFmtId="180" fontId="2" fillId="3" borderId="12" xfId="7" applyNumberFormat="1" applyFont="1" applyFill="1" applyBorder="1" applyAlignment="1" applyProtection="1">
      <alignment vertical="center"/>
      <protection locked="0"/>
    </xf>
    <xf numFmtId="0" fontId="22" fillId="0" borderId="30" xfId="5" applyNumberFormat="1" applyFont="1" applyFill="1" applyBorder="1" applyAlignment="1" applyProtection="1">
      <alignment horizontal="center" vertical="center"/>
    </xf>
    <xf numFmtId="0" fontId="27" fillId="0" borderId="31" xfId="5" applyFont="1" applyFill="1" applyBorder="1" applyAlignment="1" applyProtection="1">
      <alignment horizontal="left" vertical="center" wrapText="1" shrinkToFit="1"/>
    </xf>
    <xf numFmtId="0" fontId="27" fillId="0" borderId="32" xfId="5" applyFont="1" applyFill="1" applyBorder="1" applyAlignment="1" applyProtection="1">
      <alignment horizontal="left" vertical="center" wrapText="1" shrinkToFit="1"/>
    </xf>
    <xf numFmtId="0" fontId="22" fillId="0" borderId="33" xfId="5" applyFont="1" applyFill="1" applyBorder="1" applyAlignment="1" applyProtection="1">
      <alignment horizontal="center" vertical="center" shrinkToFit="1"/>
    </xf>
    <xf numFmtId="0" fontId="15" fillId="0" borderId="28" xfId="5" applyFont="1" applyFill="1" applyBorder="1" applyAlignment="1" applyProtection="1">
      <alignment horizontal="center" vertical="center" readingOrder="1"/>
    </xf>
    <xf numFmtId="180" fontId="2" fillId="3" borderId="34" xfId="7" applyNumberFormat="1" applyFont="1" applyFill="1" applyBorder="1" applyAlignment="1" applyProtection="1">
      <alignment vertical="center"/>
      <protection locked="0"/>
    </xf>
    <xf numFmtId="180" fontId="2" fillId="3" borderId="35" xfId="7" applyNumberFormat="1" applyFont="1" applyFill="1" applyBorder="1" applyAlignment="1" applyProtection="1">
      <alignment vertical="center"/>
      <protection locked="0"/>
    </xf>
    <xf numFmtId="180" fontId="2" fillId="3" borderId="36" xfId="7" applyNumberFormat="1" applyFont="1" applyFill="1" applyBorder="1" applyAlignment="1" applyProtection="1">
      <alignment vertical="center"/>
      <protection locked="0"/>
    </xf>
    <xf numFmtId="12" fontId="22" fillId="6" borderId="34" xfId="5" applyNumberFormat="1" applyFont="1" applyFill="1" applyBorder="1" applyAlignment="1" applyProtection="1">
      <alignment horizontal="center" vertical="center"/>
    </xf>
    <xf numFmtId="0" fontId="27" fillId="0" borderId="36" xfId="5" applyFont="1" applyFill="1" applyBorder="1" applyAlignment="1" applyProtection="1">
      <alignment horizontal="left" vertical="center" wrapText="1" shrinkToFit="1"/>
    </xf>
    <xf numFmtId="0" fontId="27" fillId="0" borderId="37" xfId="5" applyFont="1" applyFill="1" applyBorder="1" applyAlignment="1" applyProtection="1">
      <alignment horizontal="left" vertical="center" wrapText="1" shrinkToFit="1"/>
    </xf>
    <xf numFmtId="0" fontId="22" fillId="0" borderId="38" xfId="5" applyFont="1" applyFill="1" applyBorder="1" applyAlignment="1" applyProtection="1">
      <alignment horizontal="center" vertical="center" shrinkToFit="1"/>
    </xf>
    <xf numFmtId="180" fontId="2" fillId="3" borderId="39" xfId="7" applyNumberFormat="1" applyFont="1" applyFill="1" applyBorder="1" applyAlignment="1" applyProtection="1">
      <alignment vertical="center"/>
      <protection locked="0"/>
    </xf>
    <xf numFmtId="0" fontId="15" fillId="0" borderId="40" xfId="5" applyFont="1" applyFill="1" applyBorder="1" applyAlignment="1" applyProtection="1">
      <alignment horizontal="left" vertical="center"/>
    </xf>
    <xf numFmtId="0" fontId="15" fillId="0" borderId="41" xfId="5" applyFont="1" applyFill="1" applyBorder="1" applyAlignment="1" applyProtection="1">
      <alignment horizontal="left" vertical="center"/>
    </xf>
    <xf numFmtId="0" fontId="22" fillId="0" borderId="42" xfId="5" applyFont="1" applyFill="1" applyBorder="1" applyAlignment="1" applyProtection="1">
      <alignment horizontal="center" vertical="center" shrinkToFit="1"/>
    </xf>
    <xf numFmtId="0" fontId="15" fillId="0" borderId="17" xfId="5" applyFont="1" applyFill="1" applyBorder="1" applyAlignment="1" applyProtection="1">
      <alignment horizontal="center" vertical="center" wrapText="1" readingOrder="1"/>
    </xf>
    <xf numFmtId="0" fontId="22" fillId="0" borderId="34" xfId="5" applyNumberFormat="1" applyFont="1" applyFill="1" applyBorder="1" applyAlignment="1" applyProtection="1">
      <alignment horizontal="center" vertical="center"/>
    </xf>
    <xf numFmtId="0" fontId="27" fillId="0" borderId="31" xfId="5" applyFont="1" applyFill="1" applyBorder="1" applyAlignment="1" applyProtection="1">
      <alignment horizontal="left" vertical="center" wrapText="1"/>
    </xf>
    <xf numFmtId="0" fontId="27" fillId="0" borderId="43" xfId="5" applyFont="1" applyFill="1" applyBorder="1" applyAlignment="1" applyProtection="1">
      <alignment horizontal="left" vertical="center" wrapText="1"/>
    </xf>
    <xf numFmtId="0" fontId="27" fillId="0" borderId="44" xfId="5" applyFont="1" applyFill="1" applyBorder="1" applyAlignment="1" applyProtection="1">
      <alignment horizontal="left" vertical="center" wrapText="1"/>
    </xf>
    <xf numFmtId="12" fontId="22" fillId="0" borderId="34" xfId="5" applyNumberFormat="1" applyFont="1" applyFill="1" applyBorder="1" applyAlignment="1" applyProtection="1">
      <alignment horizontal="center" vertical="center"/>
    </xf>
    <xf numFmtId="0" fontId="27" fillId="0" borderId="36" xfId="5" applyFont="1" applyFill="1" applyBorder="1" applyAlignment="1" applyProtection="1">
      <alignment horizontal="left" vertical="center" wrapText="1"/>
    </xf>
    <xf numFmtId="0" fontId="27" fillId="0" borderId="35" xfId="5" applyFont="1" applyFill="1" applyBorder="1" applyAlignment="1" applyProtection="1">
      <alignment horizontal="left" vertical="center" wrapText="1"/>
    </xf>
    <xf numFmtId="0" fontId="27" fillId="0" borderId="45" xfId="5" applyFont="1" applyFill="1" applyBorder="1" applyAlignment="1" applyProtection="1">
      <alignment horizontal="left" vertical="center" wrapText="1"/>
    </xf>
    <xf numFmtId="180" fontId="2" fillId="3" borderId="17" xfId="7" applyNumberFormat="1" applyFont="1" applyFill="1" applyBorder="1" applyAlignment="1" applyProtection="1">
      <alignment vertical="center"/>
      <protection locked="0"/>
    </xf>
    <xf numFmtId="180" fontId="2" fillId="3" borderId="16" xfId="7" applyNumberFormat="1" applyFont="1" applyFill="1" applyBorder="1" applyAlignment="1" applyProtection="1">
      <alignment vertical="center"/>
      <protection locked="0"/>
    </xf>
    <xf numFmtId="12" fontId="22" fillId="0" borderId="28" xfId="5" applyNumberFormat="1" applyFont="1" applyFill="1" applyBorder="1" applyAlignment="1" applyProtection="1">
      <alignment horizontal="center" vertical="center"/>
    </xf>
    <xf numFmtId="0" fontId="27" fillId="0" borderId="40" xfId="5" applyFont="1" applyFill="1" applyBorder="1" applyAlignment="1" applyProtection="1">
      <alignment horizontal="left" vertical="center" wrapText="1"/>
    </xf>
    <xf numFmtId="0" fontId="27" fillId="0" borderId="46" xfId="5" applyFont="1" applyFill="1" applyBorder="1" applyAlignment="1" applyProtection="1">
      <alignment horizontal="left" vertical="center" wrapText="1"/>
    </xf>
    <xf numFmtId="0" fontId="27" fillId="0" borderId="47" xfId="5" applyFont="1" applyFill="1" applyBorder="1" applyAlignment="1" applyProtection="1">
      <alignment horizontal="left" vertical="center" wrapText="1"/>
    </xf>
    <xf numFmtId="0" fontId="28" fillId="0" borderId="0" xfId="6" applyFont="1" applyFill="1" applyBorder="1" applyProtection="1">
      <alignment vertical="center"/>
    </xf>
    <xf numFmtId="0" fontId="15" fillId="6" borderId="15" xfId="5" applyFont="1" applyFill="1" applyBorder="1" applyAlignment="1" applyProtection="1">
      <alignment horizontal="center" vertical="center" wrapText="1"/>
    </xf>
    <xf numFmtId="0" fontId="15" fillId="6" borderId="1" xfId="5" applyFont="1" applyFill="1" applyBorder="1" applyAlignment="1" applyProtection="1">
      <alignment horizontal="center"/>
    </xf>
    <xf numFmtId="0" fontId="15" fillId="6" borderId="3" xfId="5" applyFont="1" applyFill="1" applyBorder="1" applyAlignment="1" applyProtection="1">
      <alignment horizontal="center"/>
    </xf>
    <xf numFmtId="0" fontId="15" fillId="6" borderId="2" xfId="5" applyFont="1" applyFill="1" applyBorder="1" applyAlignment="1" applyProtection="1">
      <alignment horizontal="center"/>
    </xf>
    <xf numFmtId="0" fontId="28" fillId="6" borderId="15" xfId="6" applyFont="1" applyFill="1" applyBorder="1" applyAlignment="1" applyProtection="1">
      <alignment vertical="center" shrinkToFit="1"/>
    </xf>
    <xf numFmtId="0" fontId="15" fillId="6" borderId="12" xfId="5" applyFont="1" applyFill="1" applyBorder="1" applyAlignment="1" applyProtection="1">
      <alignment horizontal="center" vertical="center"/>
    </xf>
    <xf numFmtId="0" fontId="15" fillId="6" borderId="13" xfId="5" applyFont="1" applyFill="1" applyBorder="1" applyAlignment="1" applyProtection="1">
      <alignment horizontal="center" vertical="center"/>
    </xf>
    <xf numFmtId="0" fontId="15" fillId="6" borderId="13" xfId="5" applyFont="1" applyFill="1" applyBorder="1" applyAlignment="1" applyProtection="1">
      <alignment vertical="center"/>
    </xf>
    <xf numFmtId="0" fontId="15" fillId="6" borderId="14" xfId="5" applyFont="1" applyFill="1" applyBorder="1" applyAlignment="1" applyProtection="1">
      <alignment vertical="center" textRotation="255"/>
    </xf>
    <xf numFmtId="0" fontId="15" fillId="6" borderId="17" xfId="5" applyFont="1" applyFill="1" applyBorder="1" applyAlignment="1" applyProtection="1">
      <alignment horizontal="center" vertical="center" wrapText="1"/>
    </xf>
    <xf numFmtId="181" fontId="15" fillId="2" borderId="2" xfId="5" applyNumberFormat="1" applyFont="1" applyFill="1" applyBorder="1" applyAlignment="1" applyProtection="1">
      <alignment horizontal="center"/>
    </xf>
    <xf numFmtId="181" fontId="15" fillId="2" borderId="3" xfId="5" applyNumberFormat="1" applyFont="1" applyFill="1" applyBorder="1" applyAlignment="1" applyProtection="1">
      <alignment horizontal="center"/>
    </xf>
    <xf numFmtId="181" fontId="15" fillId="2" borderId="4" xfId="5" applyNumberFormat="1" applyFont="1" applyFill="1" applyBorder="1" applyAlignment="1" applyProtection="1">
      <alignment horizontal="center"/>
    </xf>
    <xf numFmtId="0" fontId="15" fillId="6" borderId="2" xfId="5" applyFont="1" applyFill="1" applyBorder="1" applyAlignment="1" applyProtection="1"/>
    <xf numFmtId="0" fontId="15" fillId="6" borderId="3" xfId="5" applyFont="1" applyFill="1" applyBorder="1" applyAlignment="1" applyProtection="1"/>
    <xf numFmtId="0" fontId="15" fillId="3" borderId="3" xfId="5" applyFont="1" applyFill="1" applyBorder="1" applyAlignment="1" applyProtection="1">
      <alignment horizontal="center"/>
    </xf>
    <xf numFmtId="0" fontId="15" fillId="6" borderId="3" xfId="5" applyFont="1" applyFill="1" applyBorder="1" applyAlignment="1" applyProtection="1">
      <alignment horizontal="right"/>
    </xf>
    <xf numFmtId="0" fontId="15" fillId="6" borderId="4" xfId="5" applyFont="1" applyFill="1" applyBorder="1" applyAlignment="1" applyProtection="1"/>
    <xf numFmtId="0" fontId="15" fillId="6" borderId="17" xfId="5" applyFont="1" applyFill="1" applyBorder="1" applyAlignment="1" applyProtection="1">
      <alignment horizontal="center" vertical="center" shrinkToFit="1"/>
    </xf>
    <xf numFmtId="0" fontId="15" fillId="6" borderId="16" xfId="5" applyFont="1" applyFill="1" applyBorder="1" applyAlignment="1" applyProtection="1">
      <alignment horizontal="center" vertical="center"/>
    </xf>
    <xf numFmtId="0" fontId="15" fillId="6" borderId="7" xfId="5" applyFont="1" applyFill="1" applyBorder="1" applyAlignment="1" applyProtection="1">
      <alignment horizontal="center" vertical="center"/>
    </xf>
    <xf numFmtId="0" fontId="15" fillId="6" borderId="7" xfId="5" applyFont="1" applyFill="1" applyBorder="1" applyAlignment="1" applyProtection="1">
      <alignment vertical="center"/>
    </xf>
    <xf numFmtId="0" fontId="15" fillId="6" borderId="8" xfId="5" applyFont="1" applyFill="1" applyBorder="1" applyAlignment="1" applyProtection="1">
      <alignment vertical="center" textRotation="255"/>
    </xf>
    <xf numFmtId="0" fontId="15" fillId="0" borderId="0" xfId="5" applyFont="1" applyFill="1" applyBorder="1" applyAlignment="1" applyProtection="1">
      <alignment vertical="center"/>
    </xf>
    <xf numFmtId="0" fontId="14" fillId="0" borderId="0" xfId="1" applyFont="1" applyFill="1" applyBorder="1"/>
    <xf numFmtId="0" fontId="18" fillId="0" borderId="0" xfId="6" applyFont="1" applyFill="1" applyBorder="1">
      <alignment vertical="center"/>
    </xf>
    <xf numFmtId="0" fontId="14" fillId="0" borderId="0" xfId="4" applyFont="1" applyFill="1" applyBorder="1" applyAlignment="1">
      <alignment vertical="center" wrapText="1"/>
    </xf>
    <xf numFmtId="0" fontId="14" fillId="0" borderId="0" xfId="4" applyFont="1" applyFill="1" applyBorder="1" applyAlignment="1">
      <alignment horizontal="left" vertical="center" wrapText="1"/>
    </xf>
    <xf numFmtId="0" fontId="22" fillId="0" borderId="0" xfId="5" applyFont="1" applyFill="1" applyBorder="1" applyAlignment="1" applyProtection="1">
      <alignment horizontal="center" vertical="center"/>
    </xf>
    <xf numFmtId="0" fontId="29" fillId="0" borderId="0" xfId="5" applyFont="1" applyFill="1" applyBorder="1" applyAlignment="1" applyProtection="1">
      <alignment horizontal="center"/>
    </xf>
    <xf numFmtId="0" fontId="30" fillId="0" borderId="0" xfId="5" applyFont="1" applyFill="1" applyBorder="1" applyAlignment="1" applyProtection="1">
      <alignment horizontal="center" vertical="center"/>
    </xf>
    <xf numFmtId="0" fontId="22" fillId="0" borderId="0" xfId="5" applyFont="1" applyFill="1" applyBorder="1" applyAlignment="1" applyProtection="1">
      <alignment horizontal="left" vertical="center"/>
    </xf>
    <xf numFmtId="0" fontId="2" fillId="0" borderId="0" xfId="5" applyFont="1" applyFill="1" applyBorder="1" applyAlignment="1" applyProtection="1">
      <alignment horizontal="left" vertical="center"/>
    </xf>
  </cellXfs>
  <cellStyles count="9">
    <cellStyle name="パーセント 2" xfId="2"/>
    <cellStyle name="桁区切り 2" xfId="3"/>
    <cellStyle name="桁区切り 2 2" xfId="8"/>
    <cellStyle name="桁区切り 3" xfId="7"/>
    <cellStyle name="標準" xfId="0" builtinId="0"/>
    <cellStyle name="標準 2" xfId="1"/>
    <cellStyle name="標準 2 2" xfId="4"/>
    <cellStyle name="標準 2 2 2" xfId="5"/>
    <cellStyle name="標準 3" xfId="6"/>
  </cellStyles>
  <dxfs count="2">
    <dxf>
      <fill>
        <patternFill>
          <bgColor rgb="FF808080"/>
        </patternFill>
      </fill>
    </dxf>
    <dxf>
      <fill>
        <patternFill>
          <bgColor rgb="FF80808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xdr:cNvSpPr/>
      </xdr:nvSpPr>
      <xdr:spPr>
        <a:xfrm>
          <a:off x="16565033" y="8038042"/>
          <a:ext cx="781050" cy="78316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xdr:cNvSpPr/>
      </xdr:nvSpPr>
      <xdr:spPr>
        <a:xfrm>
          <a:off x="13847235" y="13900150"/>
          <a:ext cx="781050" cy="820208"/>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105833</xdr:colOff>
      <xdr:row>33</xdr:row>
      <xdr:rowOff>179917</xdr:rowOff>
    </xdr:from>
    <xdr:to>
      <xdr:col>25</xdr:col>
      <xdr:colOff>201083</xdr:colOff>
      <xdr:row>37</xdr:row>
      <xdr:rowOff>10584</xdr:rowOff>
    </xdr:to>
    <xdr:sp macro="" textlink="">
      <xdr:nvSpPr>
        <xdr:cNvPr id="4" name="右矢印 3"/>
        <xdr:cNvSpPr/>
      </xdr:nvSpPr>
      <xdr:spPr>
        <a:xfrm>
          <a:off x="16565033" y="8038042"/>
          <a:ext cx="781050" cy="78316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5" name="右矢印 4"/>
        <xdr:cNvSpPr/>
      </xdr:nvSpPr>
      <xdr:spPr>
        <a:xfrm>
          <a:off x="13847235" y="13900150"/>
          <a:ext cx="781050" cy="820208"/>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7"/>
  <sheetViews>
    <sheetView tabSelected="1" view="pageBreakPreview" zoomScale="70" zoomScaleNormal="100" zoomScaleSheetLayoutView="70" workbookViewId="0">
      <selection activeCell="AH1" sqref="AH1"/>
    </sheetView>
  </sheetViews>
  <sheetFormatPr defaultRowHeight="19.5" x14ac:dyDescent="0.4"/>
  <cols>
    <col min="1" max="34" width="3.75" style="1" customWidth="1"/>
    <col min="35" max="35" width="41.75" style="1" bestFit="1" customWidth="1"/>
    <col min="36" max="36" width="13.25" style="1" customWidth="1"/>
    <col min="37" max="37" width="14.75" style="1" customWidth="1"/>
    <col min="38" max="16384" width="9" style="1"/>
  </cols>
  <sheetData>
    <row r="1" spans="1:37" ht="21" x14ac:dyDescent="0.4">
      <c r="A1" s="97" t="s">
        <v>64</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row>
    <row r="2" spans="1:37" ht="21.95" customHeight="1" x14ac:dyDescent="0.4">
      <c r="AI2" s="1" t="s">
        <v>63</v>
      </c>
      <c r="AJ2" s="96" t="str">
        <f>IF(G11="","",VLOOKUP(G11,AI3:AJ7,2,FALSE))</f>
        <v/>
      </c>
    </row>
    <row r="3" spans="1:37" ht="26.25" customHeight="1" x14ac:dyDescent="0.4">
      <c r="B3" s="95" t="s">
        <v>62</v>
      </c>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3"/>
      <c r="AI3" s="1" t="s">
        <v>61</v>
      </c>
      <c r="AJ3" s="76">
        <v>1</v>
      </c>
    </row>
    <row r="4" spans="1:37" ht="26.25" customHeight="1" x14ac:dyDescent="0.4">
      <c r="B4" s="92"/>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89"/>
      <c r="AI4" s="1" t="s">
        <v>60</v>
      </c>
      <c r="AJ4" s="76">
        <v>2</v>
      </c>
    </row>
    <row r="5" spans="1:37" ht="26.25" customHeight="1" x14ac:dyDescent="0.4">
      <c r="B5" s="91"/>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89"/>
      <c r="AI5" s="1" t="s">
        <v>59</v>
      </c>
      <c r="AJ5" s="76">
        <v>3</v>
      </c>
    </row>
    <row r="6" spans="1:37" ht="26.25" customHeight="1" x14ac:dyDescent="0.4">
      <c r="B6" s="88"/>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6"/>
      <c r="AI6" s="1" t="s">
        <v>58</v>
      </c>
      <c r="AJ6" s="76">
        <v>4</v>
      </c>
    </row>
    <row r="7" spans="1:37" ht="21.95" customHeight="1" x14ac:dyDescent="0.4">
      <c r="AI7" s="1" t="s">
        <v>57</v>
      </c>
      <c r="AJ7" s="76">
        <v>5</v>
      </c>
    </row>
    <row r="8" spans="1:37" ht="21.95" customHeight="1" x14ac:dyDescent="0.4">
      <c r="B8" s="24" t="s">
        <v>56</v>
      </c>
      <c r="AI8" s="64" t="s">
        <v>55</v>
      </c>
      <c r="AJ8" s="85" t="str">
        <f>IF(AND(COUNTIF(V11,"*")=1,OR(AJ2=1,AJ2=2,)),VLOOKUP(V11,AI9:AJ11,2,FALSE),"")</f>
        <v/>
      </c>
    </row>
    <row r="9" spans="1:37" ht="21.95" customHeight="1" x14ac:dyDescent="0.4">
      <c r="B9" s="21" t="s">
        <v>54</v>
      </c>
      <c r="C9" s="21"/>
      <c r="D9" s="21"/>
      <c r="E9" s="21"/>
      <c r="F9" s="21"/>
      <c r="G9" s="5"/>
      <c r="H9" s="5"/>
      <c r="I9" s="5"/>
      <c r="J9" s="5"/>
      <c r="K9" s="21" t="s">
        <v>53</v>
      </c>
      <c r="L9" s="21"/>
      <c r="M9" s="21"/>
      <c r="N9" s="21"/>
      <c r="O9" s="84"/>
      <c r="P9" s="84"/>
      <c r="Q9" s="84"/>
      <c r="R9" s="84"/>
      <c r="S9" s="84"/>
      <c r="T9" s="84"/>
      <c r="U9" s="84"/>
      <c r="V9" s="84"/>
      <c r="W9" s="84"/>
      <c r="X9" s="84"/>
      <c r="Y9" s="83"/>
      <c r="Z9" s="83"/>
      <c r="AA9" s="83"/>
      <c r="AB9" s="83"/>
      <c r="AI9" s="64" t="s">
        <v>52</v>
      </c>
      <c r="AJ9" s="76">
        <v>6</v>
      </c>
    </row>
    <row r="10" spans="1:37" ht="21.95" customHeight="1" x14ac:dyDescent="0.4">
      <c r="B10" s="74" t="s">
        <v>51</v>
      </c>
      <c r="C10" s="73"/>
      <c r="D10" s="73"/>
      <c r="E10" s="73"/>
      <c r="F10" s="80"/>
      <c r="G10" s="82"/>
      <c r="H10" s="71"/>
      <c r="I10" s="71"/>
      <c r="J10" s="81"/>
      <c r="K10" s="74" t="s">
        <v>50</v>
      </c>
      <c r="L10" s="73"/>
      <c r="M10" s="73"/>
      <c r="N10" s="80"/>
      <c r="O10" s="82"/>
      <c r="P10" s="71"/>
      <c r="Q10" s="71"/>
      <c r="R10" s="71"/>
      <c r="S10" s="71"/>
      <c r="T10" s="81"/>
      <c r="U10" s="74" t="s">
        <v>49</v>
      </c>
      <c r="V10" s="73"/>
      <c r="W10" s="73"/>
      <c r="X10" s="80"/>
      <c r="Y10" s="82"/>
      <c r="Z10" s="71"/>
      <c r="AA10" s="71"/>
      <c r="AB10" s="71"/>
      <c r="AC10" s="71"/>
      <c r="AD10" s="71"/>
      <c r="AE10" s="71"/>
      <c r="AF10" s="81"/>
      <c r="AI10" s="64" t="s">
        <v>48</v>
      </c>
      <c r="AJ10" s="76">
        <v>7</v>
      </c>
    </row>
    <row r="11" spans="1:37" ht="21.95" customHeight="1" x14ac:dyDescent="0.4">
      <c r="B11" s="21" t="s">
        <v>47</v>
      </c>
      <c r="C11" s="21"/>
      <c r="D11" s="21"/>
      <c r="E11" s="21"/>
      <c r="F11" s="21"/>
      <c r="G11" s="79"/>
      <c r="H11" s="78"/>
      <c r="I11" s="78"/>
      <c r="J11" s="78"/>
      <c r="K11" s="78"/>
      <c r="L11" s="78"/>
      <c r="M11" s="78"/>
      <c r="N11" s="78"/>
      <c r="O11" s="78"/>
      <c r="P11" s="78"/>
      <c r="Q11" s="77"/>
      <c r="R11" s="74" t="s">
        <v>46</v>
      </c>
      <c r="S11" s="73"/>
      <c r="T11" s="73"/>
      <c r="U11" s="80"/>
      <c r="V11" s="79"/>
      <c r="W11" s="78"/>
      <c r="X11" s="78"/>
      <c r="Y11" s="78"/>
      <c r="Z11" s="78"/>
      <c r="AA11" s="78"/>
      <c r="AB11" s="77"/>
      <c r="AI11" s="64" t="s">
        <v>45</v>
      </c>
      <c r="AJ11" s="76">
        <v>8</v>
      </c>
    </row>
    <row r="12" spans="1:37" ht="17.25" customHeight="1" x14ac:dyDescent="0.4">
      <c r="B12" s="75" t="s">
        <v>44</v>
      </c>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J12" s="76"/>
    </row>
    <row r="13" spans="1:37" ht="17.25" customHeight="1" x14ac:dyDescent="0.4">
      <c r="B13" s="75"/>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I13" s="64"/>
    </row>
    <row r="14" spans="1:37" ht="18" customHeight="1" x14ac:dyDescent="0.4">
      <c r="AI14" s="64"/>
    </row>
    <row r="15" spans="1:37" ht="21.95" customHeight="1" x14ac:dyDescent="0.4">
      <c r="B15" s="24" t="s">
        <v>43</v>
      </c>
      <c r="AI15" s="64" t="s">
        <v>42</v>
      </c>
    </row>
    <row r="16" spans="1:37" ht="21.95" customHeight="1" x14ac:dyDescent="0.4">
      <c r="B16" s="9" t="s">
        <v>4</v>
      </c>
      <c r="C16" s="8"/>
      <c r="D16" s="8"/>
      <c r="E16" s="8"/>
      <c r="F16" s="8"/>
      <c r="G16" s="8"/>
      <c r="H16" s="8"/>
      <c r="I16" s="8"/>
      <c r="J16" s="8"/>
      <c r="K16" s="7"/>
      <c r="L16" s="74" t="s">
        <v>41</v>
      </c>
      <c r="M16" s="73"/>
      <c r="N16" s="71"/>
      <c r="O16" s="71"/>
      <c r="P16" s="72" t="s">
        <v>40</v>
      </c>
      <c r="Q16" s="71"/>
      <c r="R16" s="71"/>
      <c r="S16" s="70" t="s">
        <v>39</v>
      </c>
      <c r="T16" s="40"/>
      <c r="U16" s="40"/>
      <c r="AD16" s="40"/>
      <c r="AE16" s="40"/>
      <c r="AI16" s="69" t="str">
        <f>L16&amp;N16&amp;P16&amp;Q16&amp;S16&amp;"１日"</f>
        <v>令和年月１日</v>
      </c>
      <c r="AJ16" s="68"/>
      <c r="AK16" s="68"/>
    </row>
    <row r="17" spans="2:37" ht="21.95" customHeight="1" x14ac:dyDescent="0.4">
      <c r="B17" s="9" t="s">
        <v>38</v>
      </c>
      <c r="C17" s="8"/>
      <c r="D17" s="8"/>
      <c r="E17" s="8"/>
      <c r="F17" s="8"/>
      <c r="G17" s="8"/>
      <c r="H17" s="8"/>
      <c r="I17" s="8"/>
      <c r="J17" s="8"/>
      <c r="K17" s="8"/>
      <c r="L17" s="8"/>
      <c r="M17" s="8"/>
      <c r="N17" s="8"/>
      <c r="O17" s="7"/>
      <c r="P17" s="67"/>
      <c r="Q17" s="66"/>
      <c r="R17" s="66"/>
      <c r="S17" s="65" t="s">
        <v>34</v>
      </c>
      <c r="AI17" s="64" t="s">
        <v>37</v>
      </c>
      <c r="AJ17" s="63" t="s">
        <v>36</v>
      </c>
    </row>
    <row r="18" spans="2:37" ht="21.95" customHeight="1" x14ac:dyDescent="0.4">
      <c r="B18" s="62" t="s">
        <v>35</v>
      </c>
      <c r="C18" s="62"/>
      <c r="D18" s="62"/>
      <c r="E18" s="62"/>
      <c r="F18" s="62"/>
      <c r="G18" s="62"/>
      <c r="H18" s="62"/>
      <c r="I18" s="62"/>
      <c r="J18" s="62"/>
      <c r="K18" s="62"/>
      <c r="L18" s="62"/>
      <c r="M18" s="62"/>
      <c r="N18" s="62"/>
      <c r="O18" s="62"/>
      <c r="P18" s="62"/>
      <c r="Q18" s="62"/>
      <c r="R18" s="62"/>
      <c r="S18" s="62"/>
      <c r="T18" s="62"/>
      <c r="U18" s="62"/>
      <c r="V18" s="62"/>
      <c r="W18" s="62"/>
      <c r="X18" s="62"/>
      <c r="Y18" s="62"/>
      <c r="Z18" s="61"/>
      <c r="AA18" s="60"/>
      <c r="AB18" s="60"/>
      <c r="AC18" s="59" t="s">
        <v>34</v>
      </c>
      <c r="AI18" s="58" t="e">
        <f>(Z18-P17)/Z18</f>
        <v>#DIV/0!</v>
      </c>
      <c r="AJ18" s="57" t="e">
        <f>AI18</f>
        <v>#DIV/0!</v>
      </c>
    </row>
    <row r="19" spans="2:37" ht="21.95" customHeight="1" x14ac:dyDescent="0.2">
      <c r="B19" s="56" t="s">
        <v>33</v>
      </c>
      <c r="C19" s="55"/>
      <c r="D19" s="55"/>
      <c r="E19" s="55"/>
      <c r="F19" s="55"/>
      <c r="G19" s="55"/>
      <c r="H19" s="54" t="str">
        <f>IF(P17="","",IF(AND(H20="否",ROUND(AI18,4)&gt;=0.05),"可","否"))</f>
        <v/>
      </c>
      <c r="I19" s="53"/>
      <c r="J19" s="52"/>
      <c r="N19" s="47"/>
      <c r="O19" s="47"/>
      <c r="P19" s="47"/>
      <c r="Q19" s="47"/>
      <c r="R19" s="47"/>
      <c r="S19" s="47"/>
      <c r="T19" s="47"/>
      <c r="U19" s="47"/>
      <c r="V19" s="47"/>
      <c r="W19" s="47"/>
      <c r="X19" s="47"/>
      <c r="Y19" s="47"/>
      <c r="Z19" s="47"/>
      <c r="AA19" s="47"/>
      <c r="AB19" s="47"/>
      <c r="AC19" s="47"/>
      <c r="AD19" s="47"/>
      <c r="AE19" s="47"/>
      <c r="AF19" s="47"/>
      <c r="AI19" s="46" t="s">
        <v>32</v>
      </c>
      <c r="AJ19" s="51" t="s">
        <v>31</v>
      </c>
    </row>
    <row r="20" spans="2:37" ht="21.95" customHeight="1" x14ac:dyDescent="0.4">
      <c r="B20" s="9" t="s">
        <v>30</v>
      </c>
      <c r="C20" s="8"/>
      <c r="D20" s="8"/>
      <c r="E20" s="8"/>
      <c r="F20" s="8"/>
      <c r="G20" s="8"/>
      <c r="H20" s="50" t="str">
        <f>IF(N16="","",IF(AND(AI20="可",AJ20="可"),"可","否"))</f>
        <v/>
      </c>
      <c r="I20" s="49"/>
      <c r="J20" s="48"/>
      <c r="N20" s="47"/>
      <c r="O20" s="47"/>
      <c r="P20" s="47"/>
      <c r="Q20" s="47"/>
      <c r="R20" s="47"/>
      <c r="S20" s="47"/>
      <c r="T20" s="47"/>
      <c r="U20" s="47"/>
      <c r="V20" s="47"/>
      <c r="W20" s="47"/>
      <c r="X20" s="47"/>
      <c r="Y20" s="47"/>
      <c r="Z20" s="47"/>
      <c r="AE20" s="47"/>
      <c r="AF20" s="47"/>
      <c r="AI20" s="46" t="str">
        <f>IF(P17="","",IF(OR(AND(AJ8=7,P17&lt;=750),(AND(AJ8=8,P17&lt;=900))),"可","否"))</f>
        <v/>
      </c>
      <c r="AJ20" s="45" t="str">
        <f>IF(AND(N16=3,OR(Q16=2,Q16=3)),"否","可")</f>
        <v>可</v>
      </c>
      <c r="AK20" s="40"/>
    </row>
    <row r="21" spans="2:37" ht="20.25" customHeight="1" x14ac:dyDescent="0.4">
      <c r="B21" s="3" t="s">
        <v>29</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row>
    <row r="22" spans="2:37" ht="20.25" customHeight="1" x14ac:dyDescent="0.4">
      <c r="B22" s="3"/>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2:37" ht="20.25" customHeight="1" x14ac:dyDescent="0.4">
      <c r="B23" s="3"/>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2:37" ht="20.25" customHeight="1" x14ac:dyDescent="0.4">
      <c r="B24" s="3"/>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2:37" ht="20.25" customHeight="1" x14ac:dyDescent="0.4">
      <c r="B25" s="3"/>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row>
    <row r="26" spans="2:37" ht="20.25" customHeight="1" x14ac:dyDescent="0.4">
      <c r="B26" s="3"/>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row>
    <row r="27" spans="2:37" ht="20.25" customHeight="1" x14ac:dyDescent="0.4">
      <c r="B27" s="3"/>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row>
    <row r="28" spans="2:37" ht="20.25" customHeight="1" x14ac:dyDescent="0.4">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row>
    <row r="29" spans="2:37" ht="18" customHeight="1" x14ac:dyDescent="0.4"/>
    <row r="30" spans="2:37" ht="21.95" customHeight="1" x14ac:dyDescent="0.4">
      <c r="B30" s="28" t="s">
        <v>28</v>
      </c>
      <c r="C30" s="27"/>
      <c r="D30" s="27"/>
      <c r="E30" s="27"/>
      <c r="F30" s="27"/>
      <c r="G30" s="27"/>
      <c r="H30" s="27"/>
      <c r="I30" s="26"/>
      <c r="K30" s="25" t="s">
        <v>27</v>
      </c>
    </row>
    <row r="31" spans="2:37" ht="21.95" customHeight="1" x14ac:dyDescent="0.4">
      <c r="B31" s="24" t="s">
        <v>26</v>
      </c>
    </row>
    <row r="32" spans="2:37" ht="21.95" customHeight="1" x14ac:dyDescent="0.4">
      <c r="B32" s="21"/>
      <c r="C32" s="21"/>
      <c r="D32" s="21"/>
      <c r="E32" s="21"/>
      <c r="F32" s="21"/>
      <c r="G32" s="21"/>
      <c r="H32" s="21"/>
      <c r="I32" s="21"/>
      <c r="J32" s="21"/>
      <c r="K32" s="21"/>
      <c r="L32" s="21" t="s">
        <v>7</v>
      </c>
      <c r="M32" s="21"/>
      <c r="N32" s="21"/>
      <c r="O32" s="21"/>
      <c r="P32" s="21"/>
      <c r="Q32" s="22" t="s">
        <v>6</v>
      </c>
      <c r="R32" s="22"/>
      <c r="S32" s="22"/>
      <c r="T32" s="22"/>
      <c r="U32" s="21" t="s">
        <v>25</v>
      </c>
      <c r="V32" s="21"/>
      <c r="W32" s="21"/>
      <c r="X32" s="21"/>
      <c r="Y32" s="11"/>
      <c r="Z32" s="10"/>
      <c r="AA32" s="23" t="s">
        <v>24</v>
      </c>
      <c r="AB32" s="21"/>
      <c r="AC32" s="21"/>
      <c r="AD32" s="21"/>
      <c r="AH32" s="40"/>
      <c r="AI32" s="40"/>
      <c r="AJ32" s="40"/>
      <c r="AK32" s="40"/>
    </row>
    <row r="33" spans="2:37" ht="21.95" customHeight="1" x14ac:dyDescent="0.4">
      <c r="B33" s="21"/>
      <c r="C33" s="21"/>
      <c r="D33" s="21"/>
      <c r="E33" s="21"/>
      <c r="F33" s="21"/>
      <c r="G33" s="21"/>
      <c r="H33" s="21"/>
      <c r="I33" s="21"/>
      <c r="J33" s="21"/>
      <c r="K33" s="21"/>
      <c r="L33" s="21"/>
      <c r="M33" s="21"/>
      <c r="N33" s="21"/>
      <c r="O33" s="21"/>
      <c r="P33" s="21"/>
      <c r="Q33" s="22"/>
      <c r="R33" s="22"/>
      <c r="S33" s="22"/>
      <c r="T33" s="22"/>
      <c r="U33" s="21"/>
      <c r="V33" s="21"/>
      <c r="W33" s="21"/>
      <c r="X33" s="21"/>
      <c r="Y33" s="11"/>
      <c r="Z33" s="10"/>
      <c r="AA33" s="21"/>
      <c r="AB33" s="21"/>
      <c r="AC33" s="21"/>
      <c r="AD33" s="21"/>
      <c r="AH33" s="40"/>
      <c r="AI33" s="40"/>
      <c r="AJ33" s="40"/>
      <c r="AK33" s="40"/>
    </row>
    <row r="34" spans="2:37" ht="21.95" customHeight="1" x14ac:dyDescent="0.4">
      <c r="B34" s="9" t="s">
        <v>4</v>
      </c>
      <c r="C34" s="8"/>
      <c r="D34" s="8"/>
      <c r="E34" s="8"/>
      <c r="F34" s="8"/>
      <c r="G34" s="8"/>
      <c r="H34" s="8"/>
      <c r="I34" s="8"/>
      <c r="J34" s="8"/>
      <c r="K34" s="7"/>
      <c r="L34" s="6" t="str">
        <f>IF(N16="","",EOMONTH(AI16,0))</f>
        <v/>
      </c>
      <c r="M34" s="6"/>
      <c r="N34" s="6"/>
      <c r="O34" s="6"/>
      <c r="P34" s="6"/>
      <c r="Q34" s="20" t="str">
        <f>IF($P$17=0,"",$P$17)</f>
        <v/>
      </c>
      <c r="R34" s="19"/>
      <c r="S34" s="19"/>
      <c r="T34" s="19"/>
      <c r="U34" s="44" t="str">
        <f>IF(Q34="","",ROUND(($Z$18-Q34)/$Z$18,4))</f>
        <v/>
      </c>
      <c r="V34" s="43"/>
      <c r="W34" s="43"/>
      <c r="X34" s="43"/>
      <c r="Y34" s="11"/>
      <c r="Z34" s="10"/>
      <c r="AA34" s="18"/>
      <c r="AB34" s="17"/>
      <c r="AC34" s="17"/>
      <c r="AD34" s="16"/>
      <c r="AH34" s="40"/>
      <c r="AI34" s="40"/>
      <c r="AJ34" s="40"/>
      <c r="AK34" s="40"/>
    </row>
    <row r="35" spans="2:37" ht="21.95" customHeight="1" x14ac:dyDescent="0.4">
      <c r="B35" s="9" t="s">
        <v>23</v>
      </c>
      <c r="C35" s="8"/>
      <c r="D35" s="8"/>
      <c r="E35" s="8"/>
      <c r="F35" s="8"/>
      <c r="G35" s="8"/>
      <c r="H35" s="8"/>
      <c r="I35" s="8"/>
      <c r="J35" s="8"/>
      <c r="K35" s="7"/>
      <c r="L35" s="6" t="str">
        <f>IF($N$16="","",EOMONTH(L34,1))</f>
        <v/>
      </c>
      <c r="M35" s="6"/>
      <c r="N35" s="6"/>
      <c r="O35" s="6"/>
      <c r="P35" s="6"/>
      <c r="Q35" s="13"/>
      <c r="R35" s="12"/>
      <c r="S35" s="12"/>
      <c r="T35" s="12"/>
      <c r="U35" s="44" t="str">
        <f>IF(Q35="","",ROUND(($Z$18-Q35)/$Z$18,4))</f>
        <v/>
      </c>
      <c r="V35" s="43"/>
      <c r="W35" s="43"/>
      <c r="X35" s="43"/>
      <c r="Y35" s="11"/>
      <c r="Z35" s="10"/>
      <c r="AA35" s="18"/>
      <c r="AB35" s="17"/>
      <c r="AC35" s="17"/>
      <c r="AD35" s="16"/>
      <c r="AH35" s="40"/>
      <c r="AI35" s="40"/>
      <c r="AJ35" s="40"/>
      <c r="AK35" s="40"/>
    </row>
    <row r="36" spans="2:37" ht="21.95" customHeight="1" x14ac:dyDescent="0.4">
      <c r="B36" s="9" t="s">
        <v>22</v>
      </c>
      <c r="C36" s="8"/>
      <c r="D36" s="8"/>
      <c r="E36" s="8"/>
      <c r="F36" s="8"/>
      <c r="G36" s="8"/>
      <c r="H36" s="8"/>
      <c r="I36" s="8"/>
      <c r="J36" s="8"/>
      <c r="K36" s="7"/>
      <c r="L36" s="6" t="str">
        <f>IF($N$16="","",EOMONTH(L35,1))</f>
        <v/>
      </c>
      <c r="M36" s="6"/>
      <c r="N36" s="6"/>
      <c r="O36" s="6"/>
      <c r="P36" s="6"/>
      <c r="Q36" s="13"/>
      <c r="R36" s="12"/>
      <c r="S36" s="12"/>
      <c r="T36" s="12"/>
      <c r="U36" s="44" t="str">
        <f>IF(Q36="","",ROUND(($Z$18-Q36)/$Z$18,4))</f>
        <v/>
      </c>
      <c r="V36" s="43"/>
      <c r="W36" s="43"/>
      <c r="X36" s="43"/>
      <c r="Y36" s="11"/>
      <c r="Z36" s="10"/>
      <c r="AA36" s="4" t="str">
        <f>IF(U34="","",IF(AND($H$19="可",U34&gt;=0.05),"可","否"))</f>
        <v/>
      </c>
      <c r="AB36" s="4"/>
      <c r="AC36" s="4"/>
      <c r="AD36" s="4"/>
      <c r="AH36" s="40"/>
      <c r="AI36" s="40"/>
      <c r="AJ36" s="40"/>
      <c r="AK36" s="40"/>
    </row>
    <row r="37" spans="2:37" ht="21.95" customHeight="1" x14ac:dyDescent="0.4">
      <c r="B37" s="9" t="s">
        <v>21</v>
      </c>
      <c r="C37" s="8"/>
      <c r="D37" s="8"/>
      <c r="E37" s="8"/>
      <c r="F37" s="8"/>
      <c r="G37" s="8"/>
      <c r="H37" s="8"/>
      <c r="I37" s="8"/>
      <c r="J37" s="8"/>
      <c r="K37" s="7"/>
      <c r="L37" s="6" t="str">
        <f>IF($N$16="","",EOMONTH(L36,1))</f>
        <v/>
      </c>
      <c r="M37" s="6"/>
      <c r="N37" s="6"/>
      <c r="O37" s="6"/>
      <c r="P37" s="6"/>
      <c r="Q37" s="13"/>
      <c r="R37" s="12"/>
      <c r="S37" s="12"/>
      <c r="T37" s="12"/>
      <c r="U37" s="44" t="str">
        <f>IF(Q37="","",ROUND(($Z$18-Q37)/$Z$18,4))</f>
        <v/>
      </c>
      <c r="V37" s="43"/>
      <c r="W37" s="43"/>
      <c r="X37" s="43"/>
      <c r="Y37" s="11"/>
      <c r="Z37" s="10"/>
      <c r="AA37" s="4" t="str">
        <f>IF(U35="","",IF(AND($H$19="可",U35&gt;=0.05),"可","否"))</f>
        <v/>
      </c>
      <c r="AB37" s="4"/>
      <c r="AC37" s="4"/>
      <c r="AD37" s="4"/>
      <c r="AH37" s="40"/>
      <c r="AI37" s="40"/>
      <c r="AJ37" s="40"/>
      <c r="AK37" s="40"/>
    </row>
    <row r="38" spans="2:37" ht="21.95" customHeight="1" x14ac:dyDescent="0.4">
      <c r="B38" s="9" t="s">
        <v>20</v>
      </c>
      <c r="C38" s="8"/>
      <c r="D38" s="8"/>
      <c r="E38" s="8"/>
      <c r="F38" s="8"/>
      <c r="G38" s="8"/>
      <c r="H38" s="8"/>
      <c r="I38" s="8"/>
      <c r="J38" s="8"/>
      <c r="K38" s="7"/>
      <c r="L38" s="6" t="str">
        <f>IF($N$16="","",EOMONTH(L37,1))</f>
        <v/>
      </c>
      <c r="M38" s="6"/>
      <c r="N38" s="6"/>
      <c r="O38" s="6"/>
      <c r="P38" s="6"/>
      <c r="Q38" s="13"/>
      <c r="R38" s="12"/>
      <c r="S38" s="12"/>
      <c r="T38" s="12"/>
      <c r="U38" s="44" t="str">
        <f>IF(Q38="","",ROUND(($Z$18-Q38)/$Z$18,4))</f>
        <v/>
      </c>
      <c r="V38" s="43"/>
      <c r="W38" s="43"/>
      <c r="X38" s="43"/>
      <c r="Y38" s="15" t="s">
        <v>1</v>
      </c>
      <c r="Z38" s="10"/>
      <c r="AA38" s="4" t="str">
        <f>IF(U36="","",IF(AND($H$19="可",U36&gt;=0.05),"可","否"))</f>
        <v/>
      </c>
      <c r="AB38" s="4"/>
      <c r="AC38" s="4"/>
      <c r="AD38" s="4"/>
      <c r="AH38" s="40"/>
      <c r="AI38" s="40"/>
      <c r="AJ38" s="40"/>
      <c r="AK38" s="40"/>
    </row>
    <row r="39" spans="2:37" ht="21.95" customHeight="1" x14ac:dyDescent="0.4">
      <c r="B39" s="9" t="s">
        <v>19</v>
      </c>
      <c r="C39" s="8"/>
      <c r="D39" s="8"/>
      <c r="E39" s="8"/>
      <c r="F39" s="8"/>
      <c r="G39" s="8"/>
      <c r="H39" s="8"/>
      <c r="I39" s="8"/>
      <c r="J39" s="8"/>
      <c r="K39" s="7"/>
      <c r="L39" s="6" t="str">
        <f>IF($N$16="","",EOMONTH(L38,1))</f>
        <v/>
      </c>
      <c r="M39" s="6"/>
      <c r="N39" s="6"/>
      <c r="O39" s="6"/>
      <c r="P39" s="6"/>
      <c r="Q39" s="13"/>
      <c r="R39" s="12"/>
      <c r="S39" s="12"/>
      <c r="T39" s="12"/>
      <c r="U39" s="44" t="str">
        <f>IF(Q39="","",ROUND(($Z$18-Q39)/$Z$18,4))</f>
        <v/>
      </c>
      <c r="V39" s="43"/>
      <c r="W39" s="43"/>
      <c r="X39" s="43"/>
      <c r="Y39" s="11"/>
      <c r="Z39" s="10"/>
      <c r="AA39" s="42" t="str">
        <f>IF(U37="","",IF(AND($H$19="可",U37&gt;=0.05),"可","否"))</f>
        <v/>
      </c>
      <c r="AB39" s="42"/>
      <c r="AC39" s="42"/>
      <c r="AD39" s="42"/>
      <c r="AH39" s="40"/>
      <c r="AI39" s="40"/>
      <c r="AJ39" s="40"/>
      <c r="AK39" s="40"/>
    </row>
    <row r="40" spans="2:37" ht="21.95" customHeight="1" x14ac:dyDescent="0.4">
      <c r="B40" s="9"/>
      <c r="C40" s="8"/>
      <c r="D40" s="8"/>
      <c r="E40" s="8"/>
      <c r="F40" s="8"/>
      <c r="G40" s="8"/>
      <c r="H40" s="8"/>
      <c r="I40" s="8"/>
      <c r="J40" s="8"/>
      <c r="K40" s="7"/>
      <c r="L40" s="6" t="str">
        <f>IF($N$16="","",EOMONTH(L39,1))</f>
        <v/>
      </c>
      <c r="M40" s="6"/>
      <c r="N40" s="6"/>
      <c r="O40" s="6"/>
      <c r="P40" s="6"/>
      <c r="Q40" s="18"/>
      <c r="R40" s="17"/>
      <c r="S40" s="17"/>
      <c r="T40" s="16"/>
      <c r="U40" s="18"/>
      <c r="V40" s="17"/>
      <c r="W40" s="17"/>
      <c r="X40" s="16"/>
      <c r="Y40" s="11"/>
      <c r="Z40" s="10"/>
      <c r="AA40" s="4" t="str">
        <f>IF(U38="","",IF(AND($H$19="可",U38&gt;=0.05),"可","否"))</f>
        <v/>
      </c>
      <c r="AB40" s="4"/>
      <c r="AC40" s="4"/>
      <c r="AD40" s="4"/>
      <c r="AH40" s="40"/>
      <c r="AI40" s="40"/>
      <c r="AJ40" s="40"/>
      <c r="AK40" s="40"/>
    </row>
    <row r="41" spans="2:37" ht="21.95" customHeight="1" x14ac:dyDescent="0.4">
      <c r="B41" s="9" t="s">
        <v>18</v>
      </c>
      <c r="C41" s="8"/>
      <c r="D41" s="8"/>
      <c r="E41" s="8"/>
      <c r="F41" s="8"/>
      <c r="G41" s="8"/>
      <c r="H41" s="8"/>
      <c r="I41" s="8"/>
      <c r="J41" s="8"/>
      <c r="K41" s="7"/>
      <c r="L41" s="6" t="str">
        <f>IF($N$16="","",EOMONTH(L40,1))</f>
        <v/>
      </c>
      <c r="M41" s="6"/>
      <c r="N41" s="6"/>
      <c r="O41" s="6"/>
      <c r="P41" s="6"/>
      <c r="Q41" s="41"/>
      <c r="R41" s="41"/>
      <c r="S41" s="41"/>
      <c r="T41" s="41"/>
      <c r="U41" s="41"/>
      <c r="V41" s="41"/>
      <c r="W41" s="41"/>
      <c r="X41" s="41"/>
      <c r="Y41" s="11"/>
      <c r="Z41" s="10"/>
      <c r="AA41" s="4" t="str">
        <f>IF(U39="","",IF(AND($H$19="可",U39&gt;=0.05),"可","否"))</f>
        <v/>
      </c>
      <c r="AB41" s="4"/>
      <c r="AC41" s="4"/>
      <c r="AD41" s="4"/>
      <c r="AH41" s="40"/>
      <c r="AI41" s="40"/>
      <c r="AJ41" s="40"/>
      <c r="AK41" s="40"/>
    </row>
    <row r="42" spans="2:37" ht="19.5" customHeight="1" x14ac:dyDescent="0.4">
      <c r="B42" s="39" t="s">
        <v>17</v>
      </c>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row>
    <row r="43" spans="2:37" ht="19.5" customHeight="1" x14ac:dyDescent="0.4">
      <c r="B43" s="39"/>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row>
    <row r="44" spans="2:37" ht="19.5" customHeight="1" x14ac:dyDescent="0.4">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row>
    <row r="45" spans="2:37" ht="20.25" customHeight="1" x14ac:dyDescent="0.4"/>
    <row r="46" spans="2:37" ht="21.95" customHeight="1" x14ac:dyDescent="0.4">
      <c r="B46" s="28" t="s">
        <v>16</v>
      </c>
      <c r="C46" s="27"/>
      <c r="D46" s="27"/>
      <c r="E46" s="27"/>
      <c r="F46" s="27"/>
      <c r="G46" s="27"/>
      <c r="H46" s="27"/>
      <c r="I46" s="27"/>
      <c r="J46" s="27"/>
      <c r="K46" s="27"/>
      <c r="L46" s="27"/>
      <c r="M46" s="27"/>
      <c r="N46" s="27"/>
      <c r="O46" s="27"/>
      <c r="P46" s="27"/>
      <c r="Q46" s="27"/>
      <c r="R46" s="27"/>
      <c r="S46" s="27"/>
      <c r="T46" s="27"/>
      <c r="U46" s="27"/>
      <c r="V46" s="27"/>
      <c r="W46" s="26"/>
      <c r="Y46" s="25" t="s">
        <v>15</v>
      </c>
    </row>
    <row r="47" spans="2:37" ht="21.95" customHeight="1" x14ac:dyDescent="0.4">
      <c r="B47" s="24" t="s">
        <v>14</v>
      </c>
    </row>
    <row r="48" spans="2:37" ht="21.95" customHeight="1" x14ac:dyDescent="0.4">
      <c r="B48" s="37" t="s">
        <v>13</v>
      </c>
      <c r="C48" s="37"/>
      <c r="D48" s="37"/>
      <c r="E48" s="37"/>
      <c r="F48" s="37"/>
      <c r="G48" s="37"/>
      <c r="H48" s="37"/>
      <c r="I48" s="37"/>
      <c r="J48" s="37"/>
      <c r="K48" s="36" t="s">
        <v>12</v>
      </c>
      <c r="L48" s="35"/>
      <c r="M48" s="35"/>
      <c r="N48" s="35"/>
      <c r="O48" s="35"/>
      <c r="P48" s="35"/>
      <c r="Q48" s="35"/>
      <c r="R48" s="35"/>
      <c r="S48" s="35"/>
      <c r="T48" s="35"/>
      <c r="U48" s="35"/>
      <c r="V48" s="35"/>
      <c r="W48" s="35"/>
      <c r="X48" s="35"/>
      <c r="Y48" s="35"/>
      <c r="Z48" s="35"/>
      <c r="AA48" s="35"/>
      <c r="AB48" s="35"/>
      <c r="AC48" s="35"/>
      <c r="AD48" s="35"/>
      <c r="AE48" s="35"/>
      <c r="AF48" s="34"/>
    </row>
    <row r="49" spans="2:32" ht="21.95" customHeight="1" x14ac:dyDescent="0.4">
      <c r="B49" s="33"/>
      <c r="C49" s="33"/>
      <c r="D49" s="33"/>
      <c r="E49" s="33"/>
      <c r="F49" s="33"/>
      <c r="G49" s="33"/>
      <c r="H49" s="33"/>
      <c r="I49" s="33"/>
      <c r="J49" s="33"/>
      <c r="K49" s="32"/>
      <c r="L49" s="31"/>
      <c r="M49" s="31"/>
      <c r="N49" s="31"/>
      <c r="O49" s="31"/>
      <c r="P49" s="31"/>
      <c r="Q49" s="31"/>
      <c r="R49" s="31"/>
      <c r="S49" s="31"/>
      <c r="T49" s="31"/>
      <c r="U49" s="31"/>
      <c r="V49" s="31"/>
      <c r="W49" s="31"/>
      <c r="X49" s="31"/>
      <c r="Y49" s="31"/>
      <c r="Z49" s="31"/>
      <c r="AA49" s="31"/>
      <c r="AB49" s="31"/>
      <c r="AC49" s="31"/>
      <c r="AD49" s="31"/>
      <c r="AE49" s="31"/>
      <c r="AF49" s="30"/>
    </row>
    <row r="50" spans="2:32" ht="36" customHeight="1" x14ac:dyDescent="0.4">
      <c r="B50" s="29" t="s">
        <v>11</v>
      </c>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row>
    <row r="51" spans="2:32" ht="21.95" customHeight="1" x14ac:dyDescent="0.4"/>
    <row r="52" spans="2:32" ht="21.95" customHeight="1" x14ac:dyDescent="0.4">
      <c r="B52" s="28" t="s">
        <v>10</v>
      </c>
      <c r="C52" s="27"/>
      <c r="D52" s="27"/>
      <c r="E52" s="27"/>
      <c r="F52" s="27"/>
      <c r="G52" s="27"/>
      <c r="H52" s="27"/>
      <c r="I52" s="26"/>
      <c r="K52" s="25" t="s">
        <v>9</v>
      </c>
    </row>
    <row r="53" spans="2:32" ht="21.95" customHeight="1" x14ac:dyDescent="0.4">
      <c r="B53" s="24" t="s">
        <v>8</v>
      </c>
    </row>
    <row r="54" spans="2:32" ht="21.95" customHeight="1" x14ac:dyDescent="0.4">
      <c r="B54" s="21"/>
      <c r="C54" s="21"/>
      <c r="D54" s="21"/>
      <c r="E54" s="21"/>
      <c r="F54" s="21"/>
      <c r="G54" s="21"/>
      <c r="H54" s="21"/>
      <c r="I54" s="21"/>
      <c r="J54" s="21"/>
      <c r="K54" s="21"/>
      <c r="L54" s="21" t="s">
        <v>7</v>
      </c>
      <c r="M54" s="21"/>
      <c r="N54" s="21"/>
      <c r="O54" s="21"/>
      <c r="P54" s="21"/>
      <c r="Q54" s="22" t="s">
        <v>6</v>
      </c>
      <c r="R54" s="22"/>
      <c r="S54" s="22"/>
      <c r="T54" s="22"/>
      <c r="U54" s="11"/>
      <c r="V54" s="10"/>
      <c r="W54" s="23" t="s">
        <v>5</v>
      </c>
      <c r="X54" s="21"/>
      <c r="Y54" s="21"/>
      <c r="Z54" s="21"/>
    </row>
    <row r="55" spans="2:32" ht="21.95" customHeight="1" x14ac:dyDescent="0.4">
      <c r="B55" s="21"/>
      <c r="C55" s="21"/>
      <c r="D55" s="21"/>
      <c r="E55" s="21"/>
      <c r="F55" s="21"/>
      <c r="G55" s="21"/>
      <c r="H55" s="21"/>
      <c r="I55" s="21"/>
      <c r="J55" s="21"/>
      <c r="K55" s="21"/>
      <c r="L55" s="21"/>
      <c r="M55" s="21"/>
      <c r="N55" s="21"/>
      <c r="O55" s="21"/>
      <c r="P55" s="21"/>
      <c r="Q55" s="22"/>
      <c r="R55" s="22"/>
      <c r="S55" s="22"/>
      <c r="T55" s="22"/>
      <c r="U55" s="11"/>
      <c r="V55" s="10"/>
      <c r="W55" s="21"/>
      <c r="X55" s="21"/>
      <c r="Y55" s="21"/>
      <c r="Z55" s="21"/>
    </row>
    <row r="56" spans="2:32" ht="21.95" customHeight="1" x14ac:dyDescent="0.4">
      <c r="B56" s="9" t="s">
        <v>4</v>
      </c>
      <c r="C56" s="8"/>
      <c r="D56" s="8"/>
      <c r="E56" s="8"/>
      <c r="F56" s="8"/>
      <c r="G56" s="8"/>
      <c r="H56" s="8"/>
      <c r="I56" s="8"/>
      <c r="J56" s="8"/>
      <c r="K56" s="7"/>
      <c r="L56" s="6" t="str">
        <f>IF(N16="","",EOMONTH(AI16,0))</f>
        <v/>
      </c>
      <c r="M56" s="6"/>
      <c r="N56" s="6"/>
      <c r="O56" s="6"/>
      <c r="P56" s="6"/>
      <c r="Q56" s="20" t="str">
        <f>IF($P$17=0,"",$P$17)</f>
        <v/>
      </c>
      <c r="R56" s="19"/>
      <c r="S56" s="19"/>
      <c r="T56" s="19"/>
      <c r="U56" s="11"/>
      <c r="V56" s="10"/>
      <c r="W56" s="18"/>
      <c r="X56" s="17"/>
      <c r="Y56" s="17"/>
      <c r="Z56" s="16"/>
    </row>
    <row r="57" spans="2:32" ht="21.95" customHeight="1" x14ac:dyDescent="0.4">
      <c r="B57" s="9" t="s">
        <v>3</v>
      </c>
      <c r="C57" s="8"/>
      <c r="D57" s="8"/>
      <c r="E57" s="8"/>
      <c r="F57" s="8"/>
      <c r="G57" s="8"/>
      <c r="H57" s="8"/>
      <c r="I57" s="8"/>
      <c r="J57" s="8"/>
      <c r="K57" s="7"/>
      <c r="L57" s="6" t="str">
        <f>IF($N$16="","",EOMONTH(L56,1))</f>
        <v/>
      </c>
      <c r="M57" s="6"/>
      <c r="N57" s="6"/>
      <c r="O57" s="6"/>
      <c r="P57" s="6"/>
      <c r="Q57" s="13"/>
      <c r="R57" s="12"/>
      <c r="S57" s="12"/>
      <c r="T57" s="12"/>
      <c r="U57" s="11"/>
      <c r="V57" s="10"/>
      <c r="W57" s="18"/>
      <c r="X57" s="17"/>
      <c r="Y57" s="17"/>
      <c r="Z57" s="16"/>
    </row>
    <row r="58" spans="2:32" ht="21.95" customHeight="1" x14ac:dyDescent="0.4">
      <c r="B58" s="9" t="s">
        <v>2</v>
      </c>
      <c r="C58" s="8"/>
      <c r="D58" s="8"/>
      <c r="E58" s="8"/>
      <c r="F58" s="8"/>
      <c r="G58" s="8"/>
      <c r="H58" s="8"/>
      <c r="I58" s="8"/>
      <c r="J58" s="8"/>
      <c r="K58" s="7"/>
      <c r="L58" s="6" t="str">
        <f>IF($N$16="","",EOMONTH(L57,1))</f>
        <v/>
      </c>
      <c r="M58" s="6"/>
      <c r="N58" s="6"/>
      <c r="O58" s="6"/>
      <c r="P58" s="6"/>
      <c r="Q58" s="13"/>
      <c r="R58" s="12"/>
      <c r="S58" s="12"/>
      <c r="T58" s="12"/>
      <c r="U58" s="11"/>
      <c r="V58" s="10"/>
      <c r="W58" s="4" t="str">
        <f>IF(Q56="","",IF(OR(AND($AJ$8=7,Q56&lt;=750,$H$20="可"),(AND($AJ$8=8,Q56&lt;=900,$H$20="可"))),"可","否"))</f>
        <v/>
      </c>
      <c r="X58" s="4"/>
      <c r="Y58" s="4"/>
      <c r="Z58" s="4"/>
    </row>
    <row r="59" spans="2:32" ht="21.95" customHeight="1" x14ac:dyDescent="0.4">
      <c r="B59" s="9"/>
      <c r="C59" s="8"/>
      <c r="D59" s="8"/>
      <c r="E59" s="8"/>
      <c r="F59" s="8"/>
      <c r="G59" s="8"/>
      <c r="H59" s="8"/>
      <c r="I59" s="8"/>
      <c r="J59" s="8"/>
      <c r="K59" s="7"/>
      <c r="L59" s="6" t="str">
        <f>IF($N$16="","",EOMONTH(L58,1))</f>
        <v/>
      </c>
      <c r="M59" s="6"/>
      <c r="N59" s="6"/>
      <c r="O59" s="6"/>
      <c r="P59" s="6"/>
      <c r="Q59" s="13"/>
      <c r="R59" s="12"/>
      <c r="S59" s="12"/>
      <c r="T59" s="12"/>
      <c r="U59" s="11"/>
      <c r="V59" s="10"/>
      <c r="W59" s="4" t="str">
        <f>IF(Q57="","",IF(OR(AND($AJ$8=7,Q57&lt;=750,$H$20="可"),(AND($AJ$8=8,Q57&lt;=900,$H$20="可"))),"可","否"))</f>
        <v/>
      </c>
      <c r="X59" s="4"/>
      <c r="Y59" s="4"/>
      <c r="Z59" s="4"/>
    </row>
    <row r="60" spans="2:32" ht="21.95" customHeight="1" x14ac:dyDescent="0.4">
      <c r="B60" s="9"/>
      <c r="C60" s="8"/>
      <c r="D60" s="8"/>
      <c r="E60" s="8"/>
      <c r="F60" s="8"/>
      <c r="G60" s="8"/>
      <c r="H60" s="8"/>
      <c r="I60" s="8"/>
      <c r="J60" s="8"/>
      <c r="K60" s="7"/>
      <c r="L60" s="6" t="str">
        <f>IF($N$16="","",EOMONTH(L59,1))</f>
        <v/>
      </c>
      <c r="M60" s="6"/>
      <c r="N60" s="6"/>
      <c r="O60" s="6"/>
      <c r="P60" s="6"/>
      <c r="Q60" s="13"/>
      <c r="R60" s="12"/>
      <c r="S60" s="12"/>
      <c r="T60" s="12"/>
      <c r="U60" s="11"/>
      <c r="V60" s="10"/>
      <c r="W60" s="4" t="str">
        <f>IF(Q58="","",IF(OR(AND($AJ$8=7,Q58&lt;=750,$H$20="可"),(AND($AJ$8=8,Q58&lt;=900,$H$20="可"))),"可","否"))</f>
        <v/>
      </c>
      <c r="X60" s="4"/>
      <c r="Y60" s="4"/>
      <c r="Z60" s="4"/>
    </row>
    <row r="61" spans="2:32" ht="21.95" customHeight="1" x14ac:dyDescent="0.4">
      <c r="B61" s="9"/>
      <c r="C61" s="8"/>
      <c r="D61" s="8"/>
      <c r="E61" s="8"/>
      <c r="F61" s="8"/>
      <c r="G61" s="8"/>
      <c r="H61" s="8"/>
      <c r="I61" s="8"/>
      <c r="J61" s="8"/>
      <c r="K61" s="7"/>
      <c r="L61" s="6" t="str">
        <f>IF($N$16="","",EOMONTH(L60,1))</f>
        <v/>
      </c>
      <c r="M61" s="6"/>
      <c r="N61" s="6"/>
      <c r="O61" s="6"/>
      <c r="P61" s="6"/>
      <c r="Q61" s="13"/>
      <c r="R61" s="12"/>
      <c r="S61" s="12"/>
      <c r="T61" s="12"/>
      <c r="U61" s="11"/>
      <c r="V61" s="10"/>
      <c r="W61" s="4" t="str">
        <f>IF(Q59="","",IF(OR(AND($AJ$8=7,Q59&lt;=750,$H$20="可"),(AND($AJ$8=8,Q59&lt;=900,$H$20="可"))),"可","否"))</f>
        <v/>
      </c>
      <c r="X61" s="4"/>
      <c r="Y61" s="4"/>
      <c r="Z61" s="4"/>
    </row>
    <row r="62" spans="2:32" ht="21.95" customHeight="1" x14ac:dyDescent="0.4">
      <c r="B62" s="9"/>
      <c r="C62" s="8"/>
      <c r="D62" s="8"/>
      <c r="E62" s="8"/>
      <c r="F62" s="8"/>
      <c r="G62" s="8"/>
      <c r="H62" s="8"/>
      <c r="I62" s="8"/>
      <c r="J62" s="8"/>
      <c r="K62" s="7"/>
      <c r="L62" s="6" t="str">
        <f>IF($N$16="","",EOMONTH(L61,1))</f>
        <v/>
      </c>
      <c r="M62" s="6"/>
      <c r="N62" s="6"/>
      <c r="O62" s="6"/>
      <c r="P62" s="6"/>
      <c r="Q62" s="13"/>
      <c r="R62" s="12"/>
      <c r="S62" s="12"/>
      <c r="T62" s="12"/>
      <c r="U62" s="11"/>
      <c r="V62" s="10"/>
      <c r="W62" s="4" t="str">
        <f>IF(Q60="","",IF(OR(AND($AJ$8=7,Q60&lt;=750,$H$20="可"),(AND($AJ$8=8,Q60&lt;=900,$H$20="可"))),"可","否"))</f>
        <v/>
      </c>
      <c r="X62" s="4"/>
      <c r="Y62" s="4"/>
      <c r="Z62" s="4"/>
    </row>
    <row r="63" spans="2:32" ht="21.95" customHeight="1" x14ac:dyDescent="0.4">
      <c r="B63" s="9"/>
      <c r="C63" s="8"/>
      <c r="D63" s="8"/>
      <c r="E63" s="8"/>
      <c r="F63" s="8"/>
      <c r="G63" s="8"/>
      <c r="H63" s="8"/>
      <c r="I63" s="8"/>
      <c r="J63" s="8"/>
      <c r="K63" s="7"/>
      <c r="L63" s="6" t="str">
        <f>IF($N$16="","",EOMONTH(L62,1))</f>
        <v/>
      </c>
      <c r="M63" s="6"/>
      <c r="N63" s="6"/>
      <c r="O63" s="6"/>
      <c r="P63" s="6"/>
      <c r="Q63" s="13"/>
      <c r="R63" s="12"/>
      <c r="S63" s="12"/>
      <c r="T63" s="12"/>
      <c r="U63" s="15" t="s">
        <v>1</v>
      </c>
      <c r="V63" s="14"/>
      <c r="W63" s="4" t="str">
        <f>IF(Q61="","",IF(OR(AND($AJ$8=7,Q61&lt;=750,$H$20="可"),(AND($AJ$8=8,Q61&lt;=900,$H$20="可"))),"可","否"))</f>
        <v/>
      </c>
      <c r="X63" s="4"/>
      <c r="Y63" s="4"/>
      <c r="Z63" s="4"/>
    </row>
    <row r="64" spans="2:32" ht="21.95" customHeight="1" x14ac:dyDescent="0.4">
      <c r="B64" s="9"/>
      <c r="C64" s="8"/>
      <c r="D64" s="8"/>
      <c r="E64" s="8"/>
      <c r="F64" s="8"/>
      <c r="G64" s="8"/>
      <c r="H64" s="8"/>
      <c r="I64" s="8"/>
      <c r="J64" s="8"/>
      <c r="K64" s="7"/>
      <c r="L64" s="6" t="str">
        <f>IF($N$16="","",EOMONTH(L63,1))</f>
        <v/>
      </c>
      <c r="M64" s="6"/>
      <c r="N64" s="6"/>
      <c r="O64" s="6"/>
      <c r="P64" s="6"/>
      <c r="Q64" s="13"/>
      <c r="R64" s="12"/>
      <c r="S64" s="12"/>
      <c r="T64" s="12"/>
      <c r="U64" s="15"/>
      <c r="V64" s="14"/>
      <c r="W64" s="4" t="str">
        <f>IF(Q62="","",IF(OR(AND($AJ$8=7,Q62&lt;=750,$H$20="可"),(AND($AJ$8=8,Q62&lt;=900,$H$20="可"))),"可","否"))</f>
        <v/>
      </c>
      <c r="X64" s="4"/>
      <c r="Y64" s="4"/>
      <c r="Z64" s="4"/>
    </row>
    <row r="65" spans="2:32" ht="21.95" customHeight="1" x14ac:dyDescent="0.4">
      <c r="B65" s="9"/>
      <c r="C65" s="8"/>
      <c r="D65" s="8"/>
      <c r="E65" s="8"/>
      <c r="F65" s="8"/>
      <c r="G65" s="8"/>
      <c r="H65" s="8"/>
      <c r="I65" s="8"/>
      <c r="J65" s="8"/>
      <c r="K65" s="7"/>
      <c r="L65" s="6" t="str">
        <f>IF($N$16="","",EOMONTH(L64,1))</f>
        <v/>
      </c>
      <c r="M65" s="6"/>
      <c r="N65" s="6"/>
      <c r="O65" s="6"/>
      <c r="P65" s="6"/>
      <c r="Q65" s="13"/>
      <c r="R65" s="12"/>
      <c r="S65" s="12"/>
      <c r="T65" s="12"/>
      <c r="U65" s="15"/>
      <c r="V65" s="14"/>
      <c r="W65" s="4" t="str">
        <f>IF(Q63="","",IF(OR(AND($AJ$8=7,Q63&lt;=750,$H$20="可"),(AND($AJ$8=8,Q63&lt;=900,$H$20="可"))),"可","否"))</f>
        <v/>
      </c>
      <c r="X65" s="4"/>
      <c r="Y65" s="4"/>
      <c r="Z65" s="4"/>
    </row>
    <row r="66" spans="2:32" ht="21.95" customHeight="1" x14ac:dyDescent="0.4">
      <c r="B66" s="9"/>
      <c r="C66" s="8"/>
      <c r="D66" s="8"/>
      <c r="E66" s="8"/>
      <c r="F66" s="8"/>
      <c r="G66" s="8"/>
      <c r="H66" s="8"/>
      <c r="I66" s="8"/>
      <c r="J66" s="8"/>
      <c r="K66" s="7"/>
      <c r="L66" s="6" t="str">
        <f>IF($N$16="","",EOMONTH(L65,1))</f>
        <v/>
      </c>
      <c r="M66" s="6"/>
      <c r="N66" s="6"/>
      <c r="O66" s="6"/>
      <c r="P66" s="6"/>
      <c r="Q66" s="13"/>
      <c r="R66" s="12"/>
      <c r="S66" s="12"/>
      <c r="T66" s="12"/>
      <c r="U66" s="15"/>
      <c r="V66" s="14"/>
      <c r="W66" s="4" t="str">
        <f>IF(Q64="","",IF(OR(AND($AJ$8=7,Q64&lt;=750,$H$20="可"),(AND($AJ$8=8,Q64&lt;=900,$H$20="可"))),"可","否"))</f>
        <v/>
      </c>
      <c r="X66" s="4"/>
      <c r="Y66" s="4"/>
      <c r="Z66" s="4"/>
    </row>
    <row r="67" spans="2:32" ht="21.95" customHeight="1" x14ac:dyDescent="0.4">
      <c r="B67" s="9"/>
      <c r="C67" s="8"/>
      <c r="D67" s="8"/>
      <c r="E67" s="8"/>
      <c r="F67" s="8"/>
      <c r="G67" s="8"/>
      <c r="H67" s="8"/>
      <c r="I67" s="8"/>
      <c r="J67" s="8"/>
      <c r="K67" s="7"/>
      <c r="L67" s="6" t="str">
        <f>IF($N$16="","",EOMONTH(L66,1))</f>
        <v/>
      </c>
      <c r="M67" s="6"/>
      <c r="N67" s="6"/>
      <c r="O67" s="6"/>
      <c r="P67" s="6"/>
      <c r="Q67" s="13"/>
      <c r="R67" s="12"/>
      <c r="S67" s="12"/>
      <c r="T67" s="12"/>
      <c r="U67" s="11"/>
      <c r="V67" s="10"/>
      <c r="W67" s="4" t="str">
        <f>IF(Q65="","",IF(OR(AND($AJ$8=7,Q65&lt;=750,$H$20="可"),(AND($AJ$8=8,Q65&lt;=900,$H$20="可"))),"可","否"))</f>
        <v/>
      </c>
      <c r="X67" s="4"/>
      <c r="Y67" s="4"/>
      <c r="Z67" s="4"/>
    </row>
    <row r="68" spans="2:32" ht="21.95" customHeight="1" x14ac:dyDescent="0.4">
      <c r="B68" s="9"/>
      <c r="C68" s="8"/>
      <c r="D68" s="8"/>
      <c r="E68" s="8"/>
      <c r="F68" s="8"/>
      <c r="G68" s="8"/>
      <c r="H68" s="8"/>
      <c r="I68" s="8"/>
      <c r="J68" s="8"/>
      <c r="K68" s="7"/>
      <c r="L68" s="6" t="str">
        <f>IF($N$16="","",EOMONTH(L67,1))</f>
        <v/>
      </c>
      <c r="M68" s="6"/>
      <c r="N68" s="6"/>
      <c r="O68" s="6"/>
      <c r="P68" s="6"/>
      <c r="Q68" s="13"/>
      <c r="R68" s="12"/>
      <c r="S68" s="12"/>
      <c r="T68" s="12"/>
      <c r="U68" s="11"/>
      <c r="V68" s="10"/>
      <c r="W68" s="4" t="str">
        <f>IF(Q66="","",IF(OR(AND($AJ$8=7,Q66&lt;=750,$H$20="可"),(AND($AJ$8=8,Q66&lt;=900,$H$20="可"))),"可","否"))</f>
        <v/>
      </c>
      <c r="X68" s="4"/>
      <c r="Y68" s="4"/>
      <c r="Z68" s="4"/>
    </row>
    <row r="69" spans="2:32" ht="21.95" customHeight="1" x14ac:dyDescent="0.4">
      <c r="B69" s="9"/>
      <c r="C69" s="8"/>
      <c r="D69" s="8"/>
      <c r="E69" s="8"/>
      <c r="F69" s="8"/>
      <c r="G69" s="8"/>
      <c r="H69" s="8"/>
      <c r="I69" s="8"/>
      <c r="J69" s="8"/>
      <c r="K69" s="7"/>
      <c r="L69" s="6" t="str">
        <f>IF($N$16="","",EOMONTH(L68,1))</f>
        <v/>
      </c>
      <c r="M69" s="6"/>
      <c r="N69" s="6"/>
      <c r="O69" s="6"/>
      <c r="P69" s="6"/>
      <c r="Q69" s="13"/>
      <c r="R69" s="12"/>
      <c r="S69" s="12"/>
      <c r="T69" s="12"/>
      <c r="U69" s="11"/>
      <c r="V69" s="10"/>
      <c r="W69" s="4" t="str">
        <f>IF(Q67="","",IF(OR(AND($AJ$8=7,Q67&lt;=750,$H$20="可"),(AND($AJ$8=8,Q67&lt;=900,$H$20="可"))),"可","否"))</f>
        <v/>
      </c>
      <c r="X69" s="4"/>
      <c r="Y69" s="4"/>
      <c r="Z69" s="4"/>
    </row>
    <row r="70" spans="2:32" ht="21.95" customHeight="1" x14ac:dyDescent="0.4">
      <c r="B70" s="9"/>
      <c r="C70" s="8"/>
      <c r="D70" s="8"/>
      <c r="E70" s="8"/>
      <c r="F70" s="8"/>
      <c r="G70" s="8"/>
      <c r="H70" s="8"/>
      <c r="I70" s="8"/>
      <c r="J70" s="8"/>
      <c r="K70" s="7"/>
      <c r="L70" s="6" t="str">
        <f>IF($N$16="","",EOMONTH(L69,1))</f>
        <v/>
      </c>
      <c r="M70" s="6"/>
      <c r="N70" s="6"/>
      <c r="O70" s="6"/>
      <c r="P70" s="6"/>
      <c r="Q70" s="5"/>
      <c r="R70" s="5"/>
      <c r="S70" s="5"/>
      <c r="T70" s="5"/>
      <c r="W70" s="4" t="str">
        <f>IF(Q68="","",IF(OR(AND($AJ$8=7,Q68&lt;=750,$H$20="可"),(AND($AJ$8=8,Q68&lt;=900,$H$20="可"))),"可","否"))</f>
        <v/>
      </c>
      <c r="X70" s="4"/>
      <c r="Y70" s="4"/>
      <c r="Z70" s="4"/>
    </row>
    <row r="71" spans="2:32" ht="21.95" customHeight="1" x14ac:dyDescent="0.4">
      <c r="B71" s="9"/>
      <c r="C71" s="8"/>
      <c r="D71" s="8"/>
      <c r="E71" s="8"/>
      <c r="F71" s="8"/>
      <c r="G71" s="8"/>
      <c r="H71" s="8"/>
      <c r="I71" s="8"/>
      <c r="J71" s="8"/>
      <c r="K71" s="7"/>
      <c r="L71" s="6" t="str">
        <f>IF($N$16="","",EOMONTH(L70,1))</f>
        <v/>
      </c>
      <c r="M71" s="6"/>
      <c r="N71" s="6"/>
      <c r="O71" s="6"/>
      <c r="P71" s="6"/>
      <c r="Q71" s="5"/>
      <c r="R71" s="5"/>
      <c r="S71" s="5"/>
      <c r="T71" s="5"/>
      <c r="W71" s="4" t="str">
        <f>IF(Q69="","",IF(OR(AND($AJ$8=7,Q69&lt;=750,$H$20="可"),(AND($AJ$8=8,Q69&lt;=900,$H$20="可"))),"可","否"))</f>
        <v/>
      </c>
      <c r="X71" s="4"/>
      <c r="Y71" s="4"/>
      <c r="Z71" s="4"/>
    </row>
    <row r="72" spans="2:32" ht="21.95" customHeight="1" x14ac:dyDescent="0.4">
      <c r="B72" s="9"/>
      <c r="C72" s="8"/>
      <c r="D72" s="8"/>
      <c r="E72" s="8"/>
      <c r="F72" s="8"/>
      <c r="G72" s="8"/>
      <c r="H72" s="8"/>
      <c r="I72" s="8"/>
      <c r="J72" s="8"/>
      <c r="K72" s="7"/>
      <c r="L72" s="6" t="str">
        <f>IF($N$16="","",EOMONTH(L71,1))</f>
        <v/>
      </c>
      <c r="M72" s="6"/>
      <c r="N72" s="6"/>
      <c r="O72" s="6"/>
      <c r="P72" s="6"/>
      <c r="Q72" s="5"/>
      <c r="R72" s="5"/>
      <c r="S72" s="5"/>
      <c r="T72" s="5"/>
      <c r="W72" s="4" t="str">
        <f>IF(Q70="","",IF(OR(AND($AJ$8=7,Q70&lt;=750,$H$20="可"),(AND($AJ$8=8,Q70&lt;=900,$H$20="可"))),"可","否"))</f>
        <v/>
      </c>
      <c r="X72" s="4"/>
      <c r="Y72" s="4"/>
      <c r="Z72" s="4"/>
    </row>
    <row r="73" spans="2:32" ht="21.95" customHeight="1" x14ac:dyDescent="0.4">
      <c r="B73" s="9"/>
      <c r="C73" s="8"/>
      <c r="D73" s="8"/>
      <c r="E73" s="8"/>
      <c r="F73" s="8"/>
      <c r="G73" s="8"/>
      <c r="H73" s="8"/>
      <c r="I73" s="8"/>
      <c r="J73" s="8"/>
      <c r="K73" s="7"/>
      <c r="L73" s="6" t="str">
        <f>IF($N$16="","",EOMONTH(L72,1))</f>
        <v/>
      </c>
      <c r="M73" s="6"/>
      <c r="N73" s="6"/>
      <c r="O73" s="6"/>
      <c r="P73" s="6"/>
      <c r="Q73" s="5"/>
      <c r="R73" s="5"/>
      <c r="S73" s="5"/>
      <c r="T73" s="5"/>
      <c r="W73" s="4" t="str">
        <f>IF(Q71="","",IF(OR(AND($AJ$8=7,Q71&lt;=750,$H$20="可"),(AND($AJ$8=8,Q71&lt;=900,$H$20="可"))),"可","否"))</f>
        <v/>
      </c>
      <c r="X73" s="4"/>
      <c r="Y73" s="4"/>
      <c r="Z73" s="4"/>
    </row>
    <row r="74" spans="2:32" ht="21.95" customHeight="1" x14ac:dyDescent="0.4">
      <c r="B74" s="9"/>
      <c r="C74" s="8"/>
      <c r="D74" s="8"/>
      <c r="E74" s="8"/>
      <c r="F74" s="8"/>
      <c r="G74" s="8"/>
      <c r="H74" s="8"/>
      <c r="I74" s="8"/>
      <c r="J74" s="8"/>
      <c r="K74" s="7"/>
      <c r="L74" s="6" t="str">
        <f>IF($N$16="","",EOMONTH(L73,1))</f>
        <v/>
      </c>
      <c r="M74" s="6"/>
      <c r="N74" s="6"/>
      <c r="O74" s="6"/>
      <c r="P74" s="6"/>
      <c r="Q74" s="5"/>
      <c r="R74" s="5"/>
      <c r="S74" s="5"/>
      <c r="T74" s="5"/>
      <c r="W74" s="4" t="str">
        <f>IF(Q72="","",IF(OR(AND($AJ$8=7,Q72&lt;=750,$H$20="可"),(AND($AJ$8=8,Q72&lt;=900,$H$20="可"))),"可","否"))</f>
        <v/>
      </c>
      <c r="X74" s="4"/>
      <c r="Y74" s="4"/>
      <c r="Z74" s="4"/>
    </row>
    <row r="75" spans="2:32" ht="21.95" customHeight="1" x14ac:dyDescent="0.4">
      <c r="B75" s="3" t="s">
        <v>0</v>
      </c>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2:32" ht="21.95" customHeight="1" x14ac:dyDescent="0.4">
      <c r="B76" s="3"/>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2:32" ht="21.95" customHeight="1" x14ac:dyDescent="0.4">
      <c r="B77" s="3"/>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sheetData>
  <mergeCells count="182">
    <mergeCell ref="B75:AF77"/>
    <mergeCell ref="B73:K73"/>
    <mergeCell ref="L73:P73"/>
    <mergeCell ref="Q73:T73"/>
    <mergeCell ref="W73:Z73"/>
    <mergeCell ref="B74:K74"/>
    <mergeCell ref="L74:P74"/>
    <mergeCell ref="Q74:T74"/>
    <mergeCell ref="W74:Z74"/>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67:K67"/>
    <mergeCell ref="L67:P67"/>
    <mergeCell ref="Q67:T67"/>
    <mergeCell ref="U67:V67"/>
    <mergeCell ref="W67:Z67"/>
    <mergeCell ref="B68:K68"/>
    <mergeCell ref="L68:P68"/>
    <mergeCell ref="Q68:T68"/>
    <mergeCell ref="U68:V68"/>
    <mergeCell ref="W68:Z68"/>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1:K61"/>
    <mergeCell ref="L61:P61"/>
    <mergeCell ref="Q61:T61"/>
    <mergeCell ref="U61:V61"/>
    <mergeCell ref="W61:Z61"/>
    <mergeCell ref="B62:K62"/>
    <mergeCell ref="L62:P62"/>
    <mergeCell ref="Q62:T62"/>
    <mergeCell ref="U62:V62"/>
    <mergeCell ref="W62:Z62"/>
    <mergeCell ref="B59:K59"/>
    <mergeCell ref="L59:P59"/>
    <mergeCell ref="Q59:T59"/>
    <mergeCell ref="U59:V59"/>
    <mergeCell ref="W59:Z59"/>
    <mergeCell ref="B60:K60"/>
    <mergeCell ref="L60:P60"/>
    <mergeCell ref="Q60:T60"/>
    <mergeCell ref="U60:V60"/>
    <mergeCell ref="W60:Z60"/>
    <mergeCell ref="B57:K57"/>
    <mergeCell ref="L57:P57"/>
    <mergeCell ref="Q57:T57"/>
    <mergeCell ref="U57:V57"/>
    <mergeCell ref="W57:Z57"/>
    <mergeCell ref="B58:K58"/>
    <mergeCell ref="L58:P58"/>
    <mergeCell ref="Q58:T58"/>
    <mergeCell ref="U58:V58"/>
    <mergeCell ref="W58:Z58"/>
    <mergeCell ref="B54:K55"/>
    <mergeCell ref="L54:P55"/>
    <mergeCell ref="Q54:T55"/>
    <mergeCell ref="U54:V55"/>
    <mergeCell ref="W54:Z55"/>
    <mergeCell ref="B56:K56"/>
    <mergeCell ref="L56:P56"/>
    <mergeCell ref="Q56:T56"/>
    <mergeCell ref="U56:V56"/>
    <mergeCell ref="W56:Z56"/>
    <mergeCell ref="B46:W46"/>
    <mergeCell ref="B48:J49"/>
    <mergeCell ref="K48:AF48"/>
    <mergeCell ref="K49:AF49"/>
    <mergeCell ref="B50:AF50"/>
    <mergeCell ref="B52:I52"/>
    <mergeCell ref="B41:K41"/>
    <mergeCell ref="L41:P41"/>
    <mergeCell ref="Q41:T41"/>
    <mergeCell ref="U41:X41"/>
    <mergeCell ref="AA41:AD41"/>
    <mergeCell ref="B42:AF44"/>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37:K37"/>
    <mergeCell ref="L37:P37"/>
    <mergeCell ref="Q37:T37"/>
    <mergeCell ref="U37:X37"/>
    <mergeCell ref="Y37:Z37"/>
    <mergeCell ref="AA37:AD37"/>
    <mergeCell ref="B36:K36"/>
    <mergeCell ref="L36:P36"/>
    <mergeCell ref="Q36:T36"/>
    <mergeCell ref="U36:X36"/>
    <mergeCell ref="Y36:Z36"/>
    <mergeCell ref="AA36:AD36"/>
    <mergeCell ref="B35:K35"/>
    <mergeCell ref="L35:P35"/>
    <mergeCell ref="Q35:T35"/>
    <mergeCell ref="U35:X35"/>
    <mergeCell ref="Y35:Z35"/>
    <mergeCell ref="AA35:AD35"/>
    <mergeCell ref="B34:K34"/>
    <mergeCell ref="L34:P34"/>
    <mergeCell ref="Q34:T34"/>
    <mergeCell ref="U34:X34"/>
    <mergeCell ref="Y34:Z34"/>
    <mergeCell ref="AA34:AD34"/>
    <mergeCell ref="B20:G20"/>
    <mergeCell ref="H20:J20"/>
    <mergeCell ref="B21:AF28"/>
    <mergeCell ref="B30:I30"/>
    <mergeCell ref="B32:K33"/>
    <mergeCell ref="L32:P33"/>
    <mergeCell ref="Q32:T33"/>
    <mergeCell ref="U32:X33"/>
    <mergeCell ref="Y32:Z33"/>
    <mergeCell ref="AA32:AD33"/>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10:F10"/>
    <mergeCell ref="G10:J10"/>
    <mergeCell ref="K10:N10"/>
    <mergeCell ref="O10:T10"/>
    <mergeCell ref="U10:X10"/>
    <mergeCell ref="Y10:AF10"/>
    <mergeCell ref="A1:AG1"/>
    <mergeCell ref="B3:AF6"/>
    <mergeCell ref="B9:F9"/>
    <mergeCell ref="G9:J9"/>
    <mergeCell ref="K9:N9"/>
    <mergeCell ref="O9:AB9"/>
  </mergeCells>
  <phoneticPr fontId="4"/>
  <conditionalFormatting sqref="V11:AB11">
    <cfRule type="expression" dxfId="1" priority="2">
      <formula>OR($AJ$2=3,$AJ$2=4,$AJ$2=5)</formula>
    </cfRule>
  </conditionalFormatting>
  <conditionalFormatting sqref="H20:J20">
    <cfRule type="expression" dxfId="0" priority="1">
      <formula>OR($AJ$8="",$AJ$8=6)</formula>
    </cfRule>
  </conditionalFormatting>
  <dataValidations count="3">
    <dataValidation type="list" allowBlank="1" showInputMessage="1" showErrorMessage="1" sqref="B18:Y18">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 type="list" allowBlank="1" showInputMessage="1" showErrorMessage="1" sqref="V11:AB11">
      <formula1>$AI$9:$AI$11</formula1>
    </dataValidation>
    <dataValidation type="list" allowBlank="1" showInputMessage="1" showErrorMessage="1" sqref="G11:Q11">
      <formula1>$AI$3:$AI$7</formula1>
    </dataValidation>
  </dataValidations>
  <pageMargins left="0.7" right="0.7" top="0.75" bottom="0.75" header="0.3" footer="0.3"/>
  <pageSetup paperSize="9" scale="64" orientation="portrait" r:id="rId1"/>
  <rowBreaks count="1" manualBreakCount="1">
    <brk id="44" max="3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zoomScale="70" zoomScaleNormal="70" workbookViewId="0">
      <selection activeCell="U23" sqref="U23"/>
    </sheetView>
  </sheetViews>
  <sheetFormatPr defaultRowHeight="13.5" x14ac:dyDescent="0.4"/>
  <cols>
    <col min="1" max="1" width="3.75" style="98" customWidth="1"/>
    <col min="2" max="18" width="9" style="98"/>
    <col min="19" max="19" width="10.75" style="98" customWidth="1"/>
    <col min="20" max="20" width="3.75" style="98" customWidth="1"/>
    <col min="21" max="21" width="5" style="98" customWidth="1"/>
    <col min="22" max="16384" width="9" style="98"/>
  </cols>
  <sheetData>
    <row r="1" spans="1:21" ht="14.25" x14ac:dyDescent="0.4">
      <c r="A1" s="101" t="s">
        <v>109</v>
      </c>
      <c r="B1" s="233"/>
      <c r="C1" s="233"/>
      <c r="D1" s="234"/>
      <c r="E1" s="233"/>
      <c r="F1" s="233"/>
      <c r="G1" s="233"/>
      <c r="H1" s="227"/>
      <c r="I1" s="227"/>
      <c r="J1" s="227"/>
      <c r="K1" s="227"/>
      <c r="L1" s="227"/>
      <c r="M1" s="227"/>
      <c r="N1" s="227"/>
      <c r="O1" s="227"/>
      <c r="P1" s="227"/>
      <c r="Q1" s="227"/>
      <c r="R1" s="227"/>
      <c r="S1" s="227"/>
      <c r="T1" s="227"/>
      <c r="U1" s="227"/>
    </row>
    <row r="2" spans="1:21" ht="27.75" customHeight="1" x14ac:dyDescent="0.2">
      <c r="A2" s="232" t="s">
        <v>108</v>
      </c>
      <c r="B2" s="232"/>
      <c r="C2" s="232"/>
      <c r="D2" s="232"/>
      <c r="E2" s="232"/>
      <c r="F2" s="232"/>
      <c r="G2" s="232"/>
      <c r="H2" s="232"/>
      <c r="I2" s="232"/>
      <c r="J2" s="232"/>
      <c r="K2" s="232"/>
      <c r="L2" s="232"/>
      <c r="M2" s="232"/>
      <c r="N2" s="232"/>
      <c r="O2" s="232"/>
      <c r="P2" s="232"/>
      <c r="Q2" s="232"/>
      <c r="R2" s="232"/>
      <c r="S2" s="232"/>
      <c r="T2" s="232"/>
      <c r="U2" s="231"/>
    </row>
    <row r="3" spans="1:21" ht="5.25" customHeight="1" x14ac:dyDescent="0.4">
      <c r="A3" s="101"/>
      <c r="B3" s="230"/>
      <c r="C3" s="230"/>
      <c r="D3" s="230"/>
      <c r="E3" s="230"/>
      <c r="F3" s="230"/>
      <c r="G3" s="230"/>
      <c r="H3" s="230"/>
      <c r="I3" s="230"/>
      <c r="J3" s="230"/>
      <c r="K3" s="230"/>
      <c r="L3" s="230"/>
      <c r="M3" s="230"/>
      <c r="N3" s="230"/>
      <c r="O3" s="230"/>
      <c r="P3" s="230"/>
      <c r="Q3" s="230"/>
      <c r="R3" s="230"/>
      <c r="S3" s="227"/>
      <c r="T3" s="230"/>
      <c r="U3" s="230"/>
    </row>
    <row r="4" spans="1:21" ht="99.75" customHeight="1" x14ac:dyDescent="0.4">
      <c r="A4" s="101"/>
      <c r="B4" s="229" t="s">
        <v>107</v>
      </c>
      <c r="C4" s="229"/>
      <c r="D4" s="229"/>
      <c r="E4" s="229"/>
      <c r="F4" s="229"/>
      <c r="G4" s="229"/>
      <c r="H4" s="229"/>
      <c r="I4" s="229"/>
      <c r="J4" s="229"/>
      <c r="K4" s="229"/>
      <c r="L4" s="229"/>
      <c r="M4" s="229"/>
      <c r="N4" s="229"/>
      <c r="O4" s="229"/>
      <c r="P4" s="229"/>
      <c r="Q4" s="229"/>
      <c r="R4" s="229"/>
      <c r="S4" s="229"/>
      <c r="T4" s="228"/>
      <c r="U4" s="228"/>
    </row>
    <row r="5" spans="1:21" ht="14.25" x14ac:dyDescent="0.15">
      <c r="A5" s="101"/>
      <c r="K5" s="227"/>
      <c r="L5" s="119"/>
      <c r="M5" s="119"/>
      <c r="N5" s="119"/>
      <c r="Q5" s="226"/>
      <c r="R5" s="226"/>
      <c r="S5" s="226"/>
    </row>
    <row r="6" spans="1:21" ht="18.75" customHeight="1" x14ac:dyDescent="0.4">
      <c r="A6" s="101"/>
      <c r="B6" s="116" t="s">
        <v>106</v>
      </c>
      <c r="C6" s="225"/>
      <c r="D6" s="225"/>
      <c r="E6" s="225"/>
      <c r="F6" s="225"/>
      <c r="G6" s="225"/>
      <c r="H6" s="225"/>
      <c r="I6" s="225"/>
      <c r="J6" s="225"/>
      <c r="K6" s="225"/>
      <c r="L6" s="225"/>
      <c r="M6" s="40"/>
      <c r="N6" s="40"/>
      <c r="O6" s="40"/>
      <c r="P6" s="40"/>
      <c r="Q6" s="40"/>
      <c r="R6" s="40"/>
      <c r="T6" s="201"/>
      <c r="U6" s="201"/>
    </row>
    <row r="7" spans="1:21" x14ac:dyDescent="0.15">
      <c r="A7" s="101"/>
      <c r="B7" s="224"/>
      <c r="C7" s="223"/>
      <c r="D7" s="222"/>
      <c r="E7" s="221"/>
      <c r="F7" s="220" t="s">
        <v>105</v>
      </c>
      <c r="G7" s="219"/>
      <c r="H7" s="216"/>
      <c r="I7" s="216"/>
      <c r="J7" s="218" t="s">
        <v>41</v>
      </c>
      <c r="K7" s="217"/>
      <c r="L7" s="216" t="s">
        <v>40</v>
      </c>
      <c r="M7" s="216"/>
      <c r="N7" s="216"/>
      <c r="O7" s="215"/>
      <c r="P7" s="214">
        <f>K7+1</f>
        <v>1</v>
      </c>
      <c r="Q7" s="213"/>
      <c r="R7" s="212"/>
      <c r="S7" s="211" t="s">
        <v>104</v>
      </c>
      <c r="T7" s="201"/>
      <c r="U7" s="201"/>
    </row>
    <row r="8" spans="1:21" x14ac:dyDescent="0.15">
      <c r="A8" s="101"/>
      <c r="B8" s="210"/>
      <c r="C8" s="209"/>
      <c r="D8" s="208"/>
      <c r="E8" s="207"/>
      <c r="F8" s="206"/>
      <c r="G8" s="204" t="s">
        <v>103</v>
      </c>
      <c r="H8" s="203" t="s">
        <v>102</v>
      </c>
      <c r="I8" s="204" t="s">
        <v>101</v>
      </c>
      <c r="J8" s="203" t="s">
        <v>100</v>
      </c>
      <c r="K8" s="203" t="s">
        <v>99</v>
      </c>
      <c r="L8" s="205" t="s">
        <v>98</v>
      </c>
      <c r="M8" s="204" t="s">
        <v>97</v>
      </c>
      <c r="N8" s="203" t="s">
        <v>96</v>
      </c>
      <c r="O8" s="203" t="s">
        <v>95</v>
      </c>
      <c r="P8" s="204" t="s">
        <v>94</v>
      </c>
      <c r="Q8" s="203" t="s">
        <v>93</v>
      </c>
      <c r="R8" s="203" t="s">
        <v>92</v>
      </c>
      <c r="S8" s="202"/>
      <c r="T8" s="201"/>
      <c r="U8" s="201"/>
    </row>
    <row r="9" spans="1:21" ht="38.25" customHeight="1" x14ac:dyDescent="0.15">
      <c r="A9" s="101"/>
      <c r="B9" s="186" t="s">
        <v>91</v>
      </c>
      <c r="C9" s="200" t="s">
        <v>90</v>
      </c>
      <c r="D9" s="199"/>
      <c r="E9" s="198"/>
      <c r="F9" s="197">
        <v>0.5</v>
      </c>
      <c r="G9" s="196"/>
      <c r="H9" s="195"/>
      <c r="I9" s="195"/>
      <c r="J9" s="195"/>
      <c r="K9" s="195"/>
      <c r="L9" s="195"/>
      <c r="M9" s="195"/>
      <c r="N9" s="195"/>
      <c r="O9" s="195"/>
      <c r="P9" s="195"/>
      <c r="Q9" s="195"/>
      <c r="R9" s="195"/>
      <c r="S9" s="151"/>
      <c r="T9" s="119"/>
      <c r="U9" s="119"/>
    </row>
    <row r="10" spans="1:21" ht="31.5" customHeight="1" x14ac:dyDescent="0.15">
      <c r="A10" s="101"/>
      <c r="B10" s="174"/>
      <c r="C10" s="194" t="s">
        <v>86</v>
      </c>
      <c r="D10" s="193"/>
      <c r="E10" s="192"/>
      <c r="F10" s="191">
        <v>0.75</v>
      </c>
      <c r="G10" s="177"/>
      <c r="H10" s="175"/>
      <c r="I10" s="175"/>
      <c r="J10" s="175"/>
      <c r="K10" s="175"/>
      <c r="L10" s="175"/>
      <c r="M10" s="175"/>
      <c r="N10" s="175"/>
      <c r="O10" s="175"/>
      <c r="P10" s="175"/>
      <c r="Q10" s="175"/>
      <c r="R10" s="175"/>
      <c r="S10" s="151"/>
      <c r="T10" s="119"/>
      <c r="U10" s="119"/>
    </row>
    <row r="11" spans="1:21" ht="31.5" customHeight="1" x14ac:dyDescent="0.15">
      <c r="A11" s="101"/>
      <c r="B11" s="166"/>
      <c r="C11" s="190" t="s">
        <v>85</v>
      </c>
      <c r="D11" s="189"/>
      <c r="E11" s="188"/>
      <c r="F11" s="187">
        <v>1</v>
      </c>
      <c r="G11" s="169"/>
      <c r="H11" s="167"/>
      <c r="I11" s="167"/>
      <c r="J11" s="167"/>
      <c r="K11" s="167"/>
      <c r="L11" s="167"/>
      <c r="M11" s="167"/>
      <c r="N11" s="167"/>
      <c r="O11" s="167"/>
      <c r="P11" s="167"/>
      <c r="Q11" s="167"/>
      <c r="R11" s="167"/>
      <c r="S11" s="151"/>
      <c r="T11" s="119"/>
      <c r="U11" s="119"/>
    </row>
    <row r="12" spans="1:21" ht="31.5" customHeight="1" x14ac:dyDescent="0.15">
      <c r="A12" s="101"/>
      <c r="B12" s="186" t="s">
        <v>89</v>
      </c>
      <c r="C12" s="185" t="s">
        <v>88</v>
      </c>
      <c r="D12" s="184" t="s">
        <v>87</v>
      </c>
      <c r="E12" s="183"/>
      <c r="F12" s="147">
        <v>0.5</v>
      </c>
      <c r="G12" s="160"/>
      <c r="H12" s="159"/>
      <c r="I12" s="160"/>
      <c r="J12" s="159"/>
      <c r="K12" s="159"/>
      <c r="L12" s="161"/>
      <c r="M12" s="160"/>
      <c r="N12" s="159"/>
      <c r="O12" s="182"/>
      <c r="P12" s="160"/>
      <c r="Q12" s="159"/>
      <c r="R12" s="159"/>
      <c r="S12" s="151"/>
      <c r="T12" s="119"/>
      <c r="U12" s="119"/>
    </row>
    <row r="13" spans="1:21" ht="31.5" customHeight="1" x14ac:dyDescent="0.15">
      <c r="A13" s="101"/>
      <c r="B13" s="174"/>
      <c r="C13" s="181"/>
      <c r="D13" s="180" t="s">
        <v>86</v>
      </c>
      <c r="E13" s="179"/>
      <c r="F13" s="178">
        <v>0.75</v>
      </c>
      <c r="G13" s="176"/>
      <c r="H13" s="175"/>
      <c r="I13" s="176"/>
      <c r="J13" s="175"/>
      <c r="K13" s="175"/>
      <c r="L13" s="177"/>
      <c r="M13" s="176"/>
      <c r="N13" s="175"/>
      <c r="O13" s="175"/>
      <c r="P13" s="176"/>
      <c r="Q13" s="175"/>
      <c r="R13" s="175"/>
      <c r="S13" s="151"/>
      <c r="T13" s="119"/>
      <c r="U13" s="119"/>
    </row>
    <row r="14" spans="1:21" ht="31.5" customHeight="1" x14ac:dyDescent="0.15">
      <c r="A14" s="101"/>
      <c r="B14" s="174"/>
      <c r="C14" s="173"/>
      <c r="D14" s="172" t="s">
        <v>85</v>
      </c>
      <c r="E14" s="171"/>
      <c r="F14" s="170">
        <v>1</v>
      </c>
      <c r="G14" s="168"/>
      <c r="H14" s="167"/>
      <c r="I14" s="168"/>
      <c r="J14" s="167"/>
      <c r="K14" s="167"/>
      <c r="L14" s="169"/>
      <c r="M14" s="168"/>
      <c r="N14" s="167"/>
      <c r="O14" s="167"/>
      <c r="P14" s="168"/>
      <c r="Q14" s="167"/>
      <c r="R14" s="167"/>
      <c r="S14" s="151"/>
      <c r="T14" s="119"/>
      <c r="U14" s="119"/>
    </row>
    <row r="15" spans="1:21" ht="33" customHeight="1" x14ac:dyDescent="0.15">
      <c r="A15" s="101"/>
      <c r="B15" s="166"/>
      <c r="C15" s="165" t="s">
        <v>84</v>
      </c>
      <c r="D15" s="164" t="s">
        <v>83</v>
      </c>
      <c r="E15" s="163"/>
      <c r="F15" s="162">
        <v>1</v>
      </c>
      <c r="G15" s="160"/>
      <c r="H15" s="159"/>
      <c r="I15" s="160"/>
      <c r="J15" s="159"/>
      <c r="K15" s="159"/>
      <c r="L15" s="161"/>
      <c r="M15" s="160"/>
      <c r="N15" s="159"/>
      <c r="O15" s="159"/>
      <c r="P15" s="160"/>
      <c r="Q15" s="159"/>
      <c r="R15" s="159"/>
      <c r="S15" s="151"/>
      <c r="T15" s="119"/>
      <c r="U15" s="119"/>
    </row>
    <row r="16" spans="1:21" ht="3.75" customHeight="1" x14ac:dyDescent="0.4">
      <c r="A16" s="101"/>
      <c r="B16" s="158"/>
      <c r="C16" s="157"/>
      <c r="D16" s="156"/>
      <c r="E16" s="156"/>
      <c r="F16" s="155"/>
      <c r="G16" s="154"/>
      <c r="H16" s="153"/>
      <c r="I16" s="153"/>
      <c r="J16" s="153"/>
      <c r="K16" s="153"/>
      <c r="L16" s="153"/>
      <c r="M16" s="153"/>
      <c r="N16" s="153"/>
      <c r="O16" s="153"/>
      <c r="P16" s="153"/>
      <c r="Q16" s="153"/>
      <c r="R16" s="153"/>
      <c r="S16" s="152"/>
      <c r="T16" s="119"/>
      <c r="U16" s="119"/>
    </row>
    <row r="17" spans="1:21" ht="18" customHeight="1" x14ac:dyDescent="0.15">
      <c r="A17" s="101"/>
      <c r="B17" s="144"/>
      <c r="C17" s="143" t="s">
        <v>82</v>
      </c>
      <c r="D17" s="143"/>
      <c r="E17" s="143"/>
      <c r="F17" s="142"/>
      <c r="G17" s="141">
        <f>$F$9*G9+$F$10*G10+$F$11*G11+$F$12*G12+$F$13*G13+$F$14*G14+$F$15*G15</f>
        <v>0</v>
      </c>
      <c r="H17" s="141">
        <f>$F$9*H9+$F$10*H10+$F$11*H11+$F$12*H12+$F$13*H13+$F$14*H14+$F$15*H15</f>
        <v>0</v>
      </c>
      <c r="I17" s="141">
        <f>$F$9*I9+$F$10*I10+$F$11*I11+$F$12*I12+$F$13*I13+$F$14*I14+$F$15*I15</f>
        <v>0</v>
      </c>
      <c r="J17" s="141">
        <f>$F$9*J9+$F$10*J10+$F$11*J11+$F$12*J12+$F$13*J13+$F$14*J14+$F$15*J15</f>
        <v>0</v>
      </c>
      <c r="K17" s="141">
        <f>$F$9*K9+$F$10*K10+$F$11*K11+$F$12*K12+$F$13*K13+$F$14*K14+$F$15*K15</f>
        <v>0</v>
      </c>
      <c r="L17" s="141">
        <f>$F$9*L9+$F$10*L10+$F$11*L11+$F$12*L12+$F$13*L13+$F$14*L14+$F$15*L15</f>
        <v>0</v>
      </c>
      <c r="M17" s="141">
        <f>$F$9*M9+$F$10*M10+$F$11*M11+$F$12*M12+$F$13*M13+$F$14*M14+$F$15*M15</f>
        <v>0</v>
      </c>
      <c r="N17" s="141">
        <f>$F$9*N9+$F$10*N10+$F$11*N11+$F$12*N12+$F$13*N13+$F$14*N14+$F$15*N15</f>
        <v>0</v>
      </c>
      <c r="O17" s="141">
        <f>$F$9*O9+$F$10*O10+$F$11*O11+$F$12*O12+$F$13*O13+$F$14*O14+$F$15*O15</f>
        <v>0</v>
      </c>
      <c r="P17" s="141">
        <f>$F$9*P9+$F$10*P10+$F$11*P11+$F$12*P12+$F$13*P13+$F$14*P14+$F$15*P15</f>
        <v>0</v>
      </c>
      <c r="Q17" s="141">
        <f>$F$9*Q9+$F$10*Q10+$F$11*Q11+$F$12*Q12+$F$13*Q13+$F$14*Q14+$F$15*Q15</f>
        <v>0</v>
      </c>
      <c r="R17" s="141">
        <f>$F$9*R9+$F$10*R10+$F$11*R11+$F$12*R12+$F$13*R13+$F$14*R14+$F$15*R15</f>
        <v>0</v>
      </c>
      <c r="S17" s="151"/>
      <c r="T17" s="119"/>
      <c r="U17" s="119"/>
    </row>
    <row r="18" spans="1:21" ht="18" customHeight="1" x14ac:dyDescent="0.15">
      <c r="A18" s="101"/>
      <c r="B18" s="150" t="s">
        <v>81</v>
      </c>
      <c r="C18" s="149"/>
      <c r="D18" s="149"/>
      <c r="E18" s="148"/>
      <c r="F18" s="147">
        <v>0.8571428571428571</v>
      </c>
      <c r="G18" s="146"/>
      <c r="H18" s="146"/>
      <c r="I18" s="146"/>
      <c r="J18" s="146"/>
      <c r="K18" s="146"/>
      <c r="L18" s="146"/>
      <c r="M18" s="146"/>
      <c r="N18" s="146"/>
      <c r="O18" s="146"/>
      <c r="P18" s="146"/>
      <c r="Q18" s="146"/>
      <c r="R18" s="146"/>
      <c r="S18" s="145"/>
      <c r="T18" s="119"/>
      <c r="U18" s="119"/>
    </row>
    <row r="19" spans="1:21" ht="18" customHeight="1" x14ac:dyDescent="0.15">
      <c r="A19" s="101"/>
      <c r="B19" s="144"/>
      <c r="C19" s="143" t="s">
        <v>80</v>
      </c>
      <c r="D19" s="143"/>
      <c r="E19" s="143"/>
      <c r="F19" s="142"/>
      <c r="G19" s="141">
        <f>IF(G18="",G17,ROUND(G17*6/7,2))</f>
        <v>0</v>
      </c>
      <c r="H19" s="141">
        <f>IF(H18="",H17,ROUND(H17*6/7,2))</f>
        <v>0</v>
      </c>
      <c r="I19" s="141">
        <f>IF(I18="",I17,ROUND(I17*6/7,2))</f>
        <v>0</v>
      </c>
      <c r="J19" s="141">
        <f>IF(J18="",J17,ROUND(J17*6/7,2))</f>
        <v>0</v>
      </c>
      <c r="K19" s="141">
        <f>IF(K18="",K17,ROUND(K17*6/7,2))</f>
        <v>0</v>
      </c>
      <c r="L19" s="141">
        <f>IF(L18="",L17,ROUND(L17*6/7,2))</f>
        <v>0</v>
      </c>
      <c r="M19" s="141">
        <f>IF(M18="",M17,ROUND(M17*6/7,2))</f>
        <v>0</v>
      </c>
      <c r="N19" s="141">
        <f>IF(N18="",N17,ROUND(N17*6/7,2))</f>
        <v>0</v>
      </c>
      <c r="O19" s="141">
        <f>IF(O18="",O17,ROUND(O17*6/7,2))</f>
        <v>0</v>
      </c>
      <c r="P19" s="141">
        <f>IF(P18="",P17,ROUND(P17*6/7,2))</f>
        <v>0</v>
      </c>
      <c r="Q19" s="141">
        <f>IF(Q18="",Q17,ROUND(Q17*6/7,2))</f>
        <v>0</v>
      </c>
      <c r="R19" s="141">
        <f>IF(R18="",R17,ROUND(R17*6/7,2))</f>
        <v>0</v>
      </c>
      <c r="S19" s="140">
        <f>SUM(G19:Q19)</f>
        <v>0</v>
      </c>
      <c r="T19" s="139" t="s">
        <v>79</v>
      </c>
      <c r="U19" s="132"/>
    </row>
    <row r="20" spans="1:21" ht="45" customHeight="1" thickBot="1" x14ac:dyDescent="0.2">
      <c r="A20" s="101"/>
      <c r="B20" s="138" t="s">
        <v>78</v>
      </c>
      <c r="C20" s="137"/>
      <c r="D20" s="137"/>
      <c r="E20" s="137"/>
      <c r="F20" s="137"/>
      <c r="G20" s="137"/>
      <c r="H20" s="137"/>
      <c r="I20" s="137"/>
      <c r="J20" s="137"/>
      <c r="K20" s="137"/>
      <c r="L20" s="137"/>
      <c r="M20" s="137"/>
      <c r="N20" s="137"/>
      <c r="O20" s="136"/>
      <c r="P20" s="135" t="s">
        <v>77</v>
      </c>
      <c r="Q20" s="135"/>
      <c r="R20" s="134"/>
      <c r="S20" s="133">
        <f>COUNTIF(G19:Q19,"&gt;0")</f>
        <v>0</v>
      </c>
      <c r="T20" s="132" t="s">
        <v>76</v>
      </c>
      <c r="U20" s="132"/>
    </row>
    <row r="21" spans="1:21" ht="45" customHeight="1" thickBot="1" x14ac:dyDescent="0.2">
      <c r="A21" s="101"/>
      <c r="B21" s="131"/>
      <c r="C21" s="130"/>
      <c r="D21" s="130"/>
      <c r="E21" s="130"/>
      <c r="F21" s="130"/>
      <c r="G21" s="130"/>
      <c r="H21" s="130"/>
      <c r="I21" s="130"/>
      <c r="J21" s="130"/>
      <c r="K21" s="130"/>
      <c r="L21" s="130"/>
      <c r="M21" s="130"/>
      <c r="N21" s="130"/>
      <c r="O21" s="129"/>
      <c r="P21" s="128" t="s">
        <v>75</v>
      </c>
      <c r="Q21" s="128"/>
      <c r="R21" s="127"/>
      <c r="S21" s="126" t="str">
        <f>IF(S20&lt;1,"",S19/S20)</f>
        <v/>
      </c>
      <c r="T21" s="125" t="s">
        <v>74</v>
      </c>
      <c r="U21" s="125"/>
    </row>
    <row r="22" spans="1:21" ht="125.25" customHeight="1" x14ac:dyDescent="0.4">
      <c r="A22" s="101"/>
      <c r="B22" s="124"/>
      <c r="C22" s="123"/>
      <c r="D22" s="123"/>
      <c r="E22" s="123"/>
      <c r="F22" s="123"/>
      <c r="G22" s="123"/>
      <c r="H22" s="123"/>
      <c r="I22" s="123"/>
      <c r="J22" s="123"/>
      <c r="K22" s="123"/>
      <c r="L22" s="123"/>
      <c r="M22" s="123"/>
      <c r="N22" s="123"/>
      <c r="O22" s="122"/>
      <c r="P22" s="121" t="s">
        <v>73</v>
      </c>
      <c r="Q22" s="120"/>
      <c r="R22" s="120"/>
      <c r="S22" s="120"/>
      <c r="T22" s="119"/>
      <c r="U22" s="119"/>
    </row>
    <row r="23" spans="1:21" x14ac:dyDescent="0.4">
      <c r="A23" s="101"/>
      <c r="B23" s="118"/>
      <c r="C23" s="118"/>
      <c r="D23" s="118"/>
      <c r="E23" s="118"/>
      <c r="F23" s="118"/>
      <c r="G23" s="118"/>
      <c r="H23" s="118"/>
      <c r="I23" s="118"/>
      <c r="J23" s="118"/>
      <c r="K23" s="118"/>
      <c r="L23" s="118"/>
      <c r="M23" s="118"/>
      <c r="N23" s="118"/>
      <c r="O23" s="117"/>
    </row>
    <row r="24" spans="1:21" ht="18.75" customHeight="1" x14ac:dyDescent="0.4">
      <c r="A24" s="101"/>
      <c r="B24" s="116" t="s">
        <v>72</v>
      </c>
      <c r="C24" s="100"/>
      <c r="D24" s="100"/>
      <c r="E24" s="100"/>
      <c r="F24" s="100"/>
      <c r="G24" s="100"/>
      <c r="H24" s="100"/>
      <c r="I24" s="100"/>
      <c r="J24" s="100"/>
      <c r="K24" s="100"/>
      <c r="L24" s="100"/>
      <c r="M24" s="100"/>
      <c r="N24" s="100"/>
    </row>
    <row r="25" spans="1:21" ht="6" customHeight="1" thickBot="1" x14ac:dyDescent="0.45">
      <c r="A25" s="101"/>
      <c r="B25" s="100"/>
      <c r="C25" s="100"/>
      <c r="D25" s="100"/>
      <c r="E25" s="100"/>
      <c r="F25" s="100"/>
      <c r="G25" s="100"/>
      <c r="H25" s="100"/>
      <c r="I25" s="100"/>
      <c r="J25" s="100"/>
      <c r="K25" s="100"/>
      <c r="L25" s="100"/>
      <c r="M25" s="100"/>
      <c r="N25" s="100"/>
    </row>
    <row r="26" spans="1:21" ht="13.5" customHeight="1" x14ac:dyDescent="0.4">
      <c r="A26" s="101"/>
      <c r="B26" s="115" t="s">
        <v>71</v>
      </c>
      <c r="C26" s="114"/>
      <c r="D26" s="100"/>
      <c r="E26" s="100"/>
      <c r="F26" s="100"/>
      <c r="G26" s="113" t="s">
        <v>70</v>
      </c>
      <c r="H26" s="112"/>
      <c r="I26" s="100"/>
      <c r="J26" s="111" t="s">
        <v>69</v>
      </c>
      <c r="K26" s="110"/>
      <c r="M26" s="100"/>
      <c r="N26" s="100"/>
    </row>
    <row r="27" spans="1:21" ht="29.25" customHeight="1" thickBot="1" x14ac:dyDescent="0.2">
      <c r="A27" s="101"/>
      <c r="B27" s="108"/>
      <c r="C27" s="107"/>
      <c r="D27" s="106" t="s">
        <v>68</v>
      </c>
      <c r="E27" s="109">
        <v>0.9</v>
      </c>
      <c r="F27" s="106" t="s">
        <v>68</v>
      </c>
      <c r="G27" s="108"/>
      <c r="H27" s="107"/>
      <c r="I27" s="106" t="s">
        <v>67</v>
      </c>
      <c r="J27" s="105">
        <f>B27*E27*G27</f>
        <v>0</v>
      </c>
      <c r="K27" s="104"/>
      <c r="L27" s="103" t="s">
        <v>66</v>
      </c>
      <c r="M27" s="100"/>
      <c r="N27" s="100"/>
    </row>
    <row r="28" spans="1:21" ht="70.5" customHeight="1" x14ac:dyDescent="0.4">
      <c r="A28" s="101"/>
      <c r="B28" s="102" t="s">
        <v>65</v>
      </c>
      <c r="C28" s="102"/>
      <c r="D28" s="102"/>
      <c r="E28" s="102"/>
      <c r="F28" s="102"/>
      <c r="G28" s="102"/>
      <c r="H28" s="102"/>
      <c r="I28" s="102"/>
      <c r="J28" s="102"/>
      <c r="K28" s="102"/>
      <c r="L28" s="102"/>
      <c r="M28" s="102"/>
      <c r="N28" s="102"/>
      <c r="O28" s="102"/>
      <c r="P28" s="102"/>
      <c r="Q28" s="102"/>
      <c r="R28" s="102"/>
      <c r="S28" s="102"/>
    </row>
    <row r="29" spans="1:21" x14ac:dyDescent="0.4">
      <c r="A29" s="101"/>
      <c r="B29" s="100"/>
      <c r="C29" s="100"/>
      <c r="D29" s="100"/>
      <c r="E29" s="100"/>
      <c r="F29" s="100"/>
      <c r="G29" s="100"/>
      <c r="H29" s="100"/>
      <c r="I29" s="100"/>
      <c r="J29" s="100"/>
      <c r="K29" s="100"/>
      <c r="L29" s="100"/>
      <c r="M29" s="100"/>
      <c r="N29" s="100"/>
    </row>
    <row r="30" spans="1:21" x14ac:dyDescent="0.4">
      <c r="A30" s="101"/>
      <c r="B30" s="100"/>
      <c r="C30" s="100"/>
      <c r="D30" s="100"/>
      <c r="E30" s="100"/>
      <c r="F30" s="100"/>
      <c r="G30" s="100"/>
      <c r="H30" s="100"/>
      <c r="I30" s="100"/>
      <c r="J30" s="100"/>
      <c r="K30" s="100"/>
      <c r="L30" s="100"/>
      <c r="M30" s="100"/>
      <c r="N30" s="100"/>
    </row>
    <row r="31" spans="1:21" x14ac:dyDescent="0.4">
      <c r="B31" s="99"/>
      <c r="C31" s="99"/>
      <c r="D31" s="99"/>
      <c r="E31" s="99"/>
      <c r="F31" s="99"/>
      <c r="G31" s="99"/>
      <c r="H31" s="99"/>
      <c r="I31" s="99"/>
      <c r="J31" s="99"/>
      <c r="K31" s="99"/>
      <c r="L31" s="99"/>
      <c r="M31" s="99"/>
      <c r="N31" s="99"/>
      <c r="O31" s="99"/>
      <c r="P31" s="99"/>
      <c r="Q31" s="99"/>
      <c r="R31" s="99"/>
      <c r="S31" s="99"/>
    </row>
  </sheetData>
  <mergeCells count="29">
    <mergeCell ref="B28:S28"/>
    <mergeCell ref="B26:C26"/>
    <mergeCell ref="G26:H26"/>
    <mergeCell ref="J26:K26"/>
    <mergeCell ref="B27:C27"/>
    <mergeCell ref="G27:H27"/>
    <mergeCell ref="J27:K27"/>
    <mergeCell ref="C17:E17"/>
    <mergeCell ref="B18:E18"/>
    <mergeCell ref="C19:E19"/>
    <mergeCell ref="B20:O22"/>
    <mergeCell ref="P20:R20"/>
    <mergeCell ref="P21:R21"/>
    <mergeCell ref="P22:S22"/>
    <mergeCell ref="B12:B15"/>
    <mergeCell ref="C12:C14"/>
    <mergeCell ref="D12:E12"/>
    <mergeCell ref="D13:E13"/>
    <mergeCell ref="D14:E14"/>
    <mergeCell ref="D15:E15"/>
    <mergeCell ref="B9:B11"/>
    <mergeCell ref="C9:E9"/>
    <mergeCell ref="C10:E10"/>
    <mergeCell ref="C11:E11"/>
    <mergeCell ref="A2:T2"/>
    <mergeCell ref="B4:S4"/>
    <mergeCell ref="F7:F8"/>
    <mergeCell ref="P7:R7"/>
    <mergeCell ref="S7:S8"/>
  </mergeCells>
  <phoneticPr fontId="4"/>
  <dataValidations count="1">
    <dataValidation type="list" allowBlank="1" showInputMessage="1" sqref="G18:R18">
      <formula1>"○, "</formula1>
    </dataValidation>
  </dataValidations>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（参考届出書６）感染症等</vt:lpstr>
      <vt:lpstr>（参考届出書６－１）延人員数計算シート</vt:lpstr>
      <vt:lpstr>'（参考届出書６）感染症等'!Print_Area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2021-03-27T07:33:34Z</dcterms:created>
  <dcterms:modified xsi:type="dcterms:W3CDTF">2021-03-27T07:36:51Z</dcterms:modified>
</cp:coreProperties>
</file>