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tabRatio="646" windowHeight="7530" windowWidth="13575"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<sst xmlns="http://schemas.openxmlformats.org/spreadsheetml/2006/main" count="1108" uniqueCount="568">
  <si>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</si>
  <si>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</si>
  <si>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</si>
  <si>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</si>
  <si>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</si>
  <si>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</si>
  <si>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</si>
  <si>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</si>
  <si>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</si>
  <si>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</si>
  <si>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</si>
  <si>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</si>
  <si>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</si>
  <si>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</si>
  <si>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</si>
  <si>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</si>
  <si>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</si>
  <si>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</si>
  <si>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</si>
  <si>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</si>
  <si>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</si>
  <si>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</si>
  <si>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</si>
  <si>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</si>
  <si>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</si>
  <si>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</si>
  <si>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</si>
  <si>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</si>
  <si>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</si>
  <si>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</si>
  <si>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</si>
  <si>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</si>
  <si>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</si>
  <si>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</si>
  <si>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</si>
  <si>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</si>
  <si>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</si>
  <si>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</si>
  <si>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</si>
  <si>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</si>
  <si>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</si>
  <si>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</si>
  <si>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</si>
  <si>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</si>
  <si>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</si>
  <si>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</si>
  <si>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</si>
  <si>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</si>
  <si>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</si>
  <si>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</si>
  <si>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</si>
  <si>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</si>
  <si>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</si>
  <si>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</si>
  <si>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</si>
  <si>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</si>
  <si>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</si>
  <si>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</si>
  <si>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</si>
  <si>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</si>
  <si>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</si>
  <si>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</si>
  <si>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</si>
  <si>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</si>
  <si>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</si>
  <si>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</si>
  <si>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</si>
  <si>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</si>
  <si>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</si>
  <si>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</si>
  <si>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</si>
  <si>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</si>
  <si>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</si>
  <si>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</si>
  <si>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</si>
  <si>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</si>
  <si>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</si>
  <si>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</si>
  <si>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</si>
  <si>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</si>
  <si>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</si>
  <si>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</si>
  <si>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</si>
  <si>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</si>
  <si>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</si>
  <si>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</si>
  <si>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</si>
  <si>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</si>
  <si>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</si>
  <si>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</si>
  <si>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</si>
  <si>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</si>
  <si>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</si>
  <si>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</si>
  <si>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</si>
  <si>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</si>
  <si>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</si>
  <si>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</si>
  <si>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</si>
  <si>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</si>
  <si>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</si>
  <si>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</si>
  <si>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</si>
  <si>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</si>
  <si>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</si>
  <si>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</si>
  <si>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</si>
  <si>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</si>
  <si>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</si>
  <si>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</si>
  <si>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</si>
  <si>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</si>
  <si>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</si>
  <si>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</si>
  <si>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</si>
  <si>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</si>
  <si>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</si>
  <si>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</si>
  <si>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</si>
  <si>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</si>
  <si>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</si>
  <si>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</si>
  <si>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</si>
  <si>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</si>
  <si>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</si>
  <si>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</si>
  <si>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</si>
  <si>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</si>
  <si>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</si>
  <si>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</si>
  <si>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</si>
  <si>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</si>
  <si>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</si>
  <si>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</si>
  <si>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</si>
  <si>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</si>
  <si>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</si>
  <si>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</si>
  <si>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</si>
  <si>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</si>
  <si>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</si>
  <si>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</si>
  <si>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</si>
  <si>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</si>
  <si>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</si>
  <si>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</si>
  <si>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</si>
  <si>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</si>
  <si>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</si>
  <si>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</si>
  <si>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</si>
  <si>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</si>
  <si>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</si>
  <si>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</si>
  <si>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</si>
  <si>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</si>
  <si>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</si>
  <si>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</si>
  <si>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</si>
  <si>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</si>
  <si>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</si>
  <si>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</si>
  <si>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</si>
  <si>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</si>
  <si>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</si>
  <si>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</si>
  <si>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</si>
  <si>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</si>
  <si>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</si>
  <si>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</si>
  <si>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</si>
  <si>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</si>
  <si>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</si>
  <si>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</si>
  <si>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</si>
  <si>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</si>
  <si>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</si>
  <si>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</si>
  <si>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</si>
  <si>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</si>
  <si>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</si>
  <si>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</si>
  <si>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</si>
  <si>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</si>
  <si>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</si>
  <si>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</si>
  <si>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</si>
  <si>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</si>
  <si>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</si>
  <si>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</si>
  <si>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</si>
  <si>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</si>
  <si>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</si>
  <si>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</si>
  <si>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</si>
  <si>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</si>
  <si>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</si>
  <si>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</si>
  <si>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</si>
  <si>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</si>
  <si>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</si>
  <si>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</si>
  <si>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</si>
  <si>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東京都昭島市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</si>
  <si>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</si>
  <si>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</si>
  <si>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</si>
  <si>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</si>
  <si>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</si>
  <si>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</si>
  <si>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</si>
  <si>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</si>
  <si>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</si>
  <si>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</si>
  <si>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</si>
  <si>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</si>
  <si>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</si>
  <si>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</si>
  <si>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</si>
  <si>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</si>
  <si>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</si>
  <si>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</si>
  <si>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</si>
  <si>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</si>
  <si>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</si>
  <si>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</si>
  <si>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</si>
  <si>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</si>
  <si>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</si>
  <si>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</si>
  <si>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</si>
  <si>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</si>
  <si>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</si>
  <si>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</si>
  <si>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</si>
  <si>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</si>
  <si>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</si>
  <si>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</si>
  <si>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</si>
  <si>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</si>
  <si>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</si>
  <si>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</si>
  <si>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</si>
  <si>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</si>
  <si>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</si>
  <si>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</si>
  <si>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</si>
  <si>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</si>
  <si>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</si>
  <si>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</si>
  <si>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</si>
  <si>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</si>
  <si>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</si>
  <si>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</si>
  <si>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</si>
  <si>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</si>
  <si>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</si>
  <si>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</si>
  <si>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</si>
  <si>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</si>
  <si>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</si>
  <si>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</si>
  <si>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</si>
  <si>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</si>
  <si>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</si>
  <si>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</si>
  <si>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</si>
  <si>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</si>
  <si>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</si>
  <si>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</si>
  <si>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</si>
  <si>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</si>
  <si>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</si>
  <si>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</si>
  <si>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</si>
  <si>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</si>
  <si>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</si>
  <si>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</si>
  <si>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</si>
  <si>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</si>
  <si>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</si>
  <si>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</si>
  <si>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</si>
  <si>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</si>
  <si>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</si>
  <si>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</si>
  <si>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</si>
  <si>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</si>
  <si>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</si>
  <si>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</si>
  <si>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</si>
  <si>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</si>
  <si>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</si>
  <si>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</si>
  <si>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</si>
  <si>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</si>
  <si>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</si>
  <si>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</si>
  <si>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</si>
  <si>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</si>
  <si>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</si>
  <si>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</si>
  <si>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</si>
  <si>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</si>
  <si>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</si>
  <si>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</si>
  <si>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</si>
  <si>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</si>
  <si>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</si>
  <si>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</si>
  <si>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</si>
  <si>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</si>
  <si>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</si>
  <si>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</si>
  <si>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</si>
  <si>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</si>
  <si>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</si>
  <si>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</si>
  <si>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</si>
  <si>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</si>
  <si>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</si>
  <si>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</si>
  <si>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</si>
  <si>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</si>
  <si>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</si>
  <si>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</si>
  <si>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</si>
  <si>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</si>
  <si>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</si>
  <si>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</si>
  <si>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</si>
  <si>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</si>
  <si>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</si>
  <si>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</si>
  <si>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</si>
  <si>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</si>
  <si>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</si>
  <si>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</si>
  <si>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</si>
  <si>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</si>
  <si>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</si>
  <si>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</si>
  <si>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</si>
  <si>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</si>
  <si>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</si>
  <si>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</si>
  <si>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</si>
  <si>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</si>
  <si>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</si>
  <si>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</si>
  <si>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</si>
  <si>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</si>
  <si>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</si>
  <si>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</si>
  <si>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東京都昭島市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</si>
  <si>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</si>
  <si>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</si>
  <si>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</si>
  <si>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</si>
  <si>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</si>
  <si>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</si>
  <si>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</si>
  <si>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</si>
  <si>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</si>
  <si>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</si>
  <si>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</si>
  <si>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</si>
  <si>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</si>
  <si>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</si>
  <si>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</si>
  <si>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</si>
  <si>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</si>
  <si>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</si>
  <si>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</si>
  <si>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</si>
  <si>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中神駅北側地域整備事業特別会計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</si>
  <si>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</si>
  <si>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</si>
  <si>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</si>
  <si>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</si>
  <si>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</si>
  <si>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</si>
  <si>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</si>
  <si>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</si>
  <si>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</si>
  <si>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</si>
  <si>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</si>
  <si>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</si>
  <si>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</si>
  <si>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</si>
  <si>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</si>
  <si>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</si>
  <si>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</si>
  <si>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</si>
  <si>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</si>
  <si>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</si>
  <si>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</si>
  <si>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</si>
  <si>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</si>
  <si>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</si>
  <si>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</si>
  <si>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</si>
  <si>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</si>
  <si>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</si>
  <si>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</si>
  <si>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</si>
  <si>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</si>
  <si>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</si>
  <si>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</si>
  <si>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</si>
  <si>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</si>
  <si>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</si>
  <si>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</si>
  <si>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</si>
  <si>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</si>
  <si>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</si>
  <si>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</si>
  <si>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</si>
  <si>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</si>
  <si>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</si>
  <si>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</si>
  <si>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</si>
  <si>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</si>
  <si>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</si>
  <si>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</si>
  <si>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</si>
  <si>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</si>
  <si>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</si>
  <si>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</si>
  <si>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</si>
  <si>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</si>
  <si>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</si>
  <si>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</si>
  <si>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</si>
  <si>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</si>
  <si>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</si>
  <si>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</si>
  <si>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</si>
  <si>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</si>
  <si>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</si>
  <si>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</si>
  <si>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</si>
  <si>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</si>
  <si>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</si>
  <si>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</si>
  <si>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</si>
  <si>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</si>
  <si>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</si>
  <si>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</si>
  <si>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</si>
  <si>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</si>
  <si>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</si>
  <si>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</si>
  <si>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</si>
  <si>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</si>
  <si>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</si>
  <si>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</si>
  <si>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</si>
  <si>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</si>
  <si>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</si>
  <si>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</si>
  <si>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</si>
  <si>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</si>
  <si>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</si>
  <si>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</si>
  <si>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</si>
  <si>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</si>
  <si>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</si>
  <si>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</si>
  <si>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</si>
  <si>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</si>
  <si>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</si>
  <si>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</si>
  <si>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</si>
  <si>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</si>
  <si>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</si>
  <si>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</si>
  <si>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</si>
  <si>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</si>
  <si>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</si>
  <si>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</si>
  <si>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</si>
  <si>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</si>
  <si>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</si>
  <si>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</si>
  <si>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</si>
  <si>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</si>
  <si>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</si>
  <si>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</si>
  <si>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</si>
  <si>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</si>
  <si>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</si>
  <si>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</si>
  <si>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</si>
  <si>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</si>
  <si>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</si>
  <si>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</si>
  <si>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</si>
  <si>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</si>
  <si>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</si>
  <si>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</si>
  <si>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</si>
  <si>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</si>
  <si>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</si>
  <si>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</si>
  <si>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</si>
  <si>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</si>
  <si>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</si>
  <si>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</si>
  <si>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</si>
  <si>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</si>
  <si>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</si>
  <si>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</si>
  <si>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</si>
  <si>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</si>
  <si>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</si>
  <si>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</si>
  <si>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</si>
  <si>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</si>
  <si>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</si>
  <si>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</si>
  <si>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</si>
  <si>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</si>
  <si>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</si>
  <si>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</si>
  <si>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</si>
  <si>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</si>
  <si>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</si>
  <si>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</si>
  <si>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</si>
  <si>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</si>
  <si>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</si>
  <si>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</si>
  <si>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 6.79</t>
  </si>
  <si>
    <t>水道事業会計</t>
  </si>
  <si>
    <t>一般会計</t>
  </si>
  <si>
    <t>下水道事業会計</t>
  </si>
  <si>
    <t>介護保険特別会計</t>
  </si>
  <si>
    <t>国民健康保険特別会計</t>
  </si>
  <si>
    <t>後期高齢者医療特別会計</t>
  </si>
  <si>
    <t>中神土地区画整理事業特別会計</t>
  </si>
  <si>
    <t>中神駅北側地域整備事業特別会計</t>
  </si>
  <si>
    <t>その他会計（赤字）</t>
  </si>
  <si>
    <t>その他会計（黒字）</t>
  </si>
  <si>
    <t>R01</t>
    <phoneticPr fontId="5"/>
  </si>
  <si>
    <t>R02</t>
    <phoneticPr fontId="5"/>
  </si>
  <si>
    <t>R03</t>
    <phoneticPr fontId="5"/>
  </si>
  <si>
    <t>R04</t>
    <phoneticPr fontId="5"/>
  </si>
  <si>
    <t>R05</t>
    <phoneticPr fontId="5"/>
  </si>
  <si>
    <t>東京たま広域資源循環組合</t>
    <rPh sb="0" eb="2">
      <t>トウキョウ</t>
    </rPh>
    <rPh sb="4" eb="6">
      <t>コウイキ</t>
    </rPh>
    <rPh sb="6" eb="8">
      <t>シゲン</t>
    </rPh>
    <rPh sb="8" eb="10">
      <t>ジュンカン</t>
    </rPh>
    <rPh sb="10" eb="12">
      <t>クミアイ</t>
    </rPh>
    <phoneticPr fontId="10"/>
  </si>
  <si>
    <t>東京都十一市競輪事業組合</t>
    <rPh sb="0" eb="3">
      <t>トウキョウト</t>
    </rPh>
    <rPh sb="3" eb="5">
      <t>１１</t>
    </rPh>
    <rPh sb="5" eb="6">
      <t>シ</t>
    </rPh>
    <rPh sb="6" eb="8">
      <t>ケイリン</t>
    </rPh>
    <rPh sb="8" eb="10">
      <t>ジギョウ</t>
    </rPh>
    <rPh sb="10" eb="12">
      <t>クミアイ</t>
    </rPh>
    <phoneticPr fontId="10"/>
  </si>
  <si>
    <t>東京都六市競艇事業組合</t>
    <rPh sb="0" eb="3">
      <t>トウキョウト</t>
    </rPh>
    <rPh sb="3" eb="4">
      <t>６</t>
    </rPh>
    <rPh sb="4" eb="5">
      <t>シ</t>
    </rPh>
    <rPh sb="5" eb="7">
      <t>キョウテイ</t>
    </rPh>
    <rPh sb="7" eb="9">
      <t>ジギョウ</t>
    </rPh>
    <rPh sb="9" eb="11">
      <t>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</si>
  <si>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</si>
  <si>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</si>
  <si>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立川・昭島・国立聖苑組合</t>
    <rPh sb="0" eb="2">
      <t>タチカワ</t>
    </rPh>
    <rPh sb="3" eb="5">
      <t>アキシマ</t>
    </rPh>
    <rPh sb="6" eb="8">
      <t>クニタチ</t>
    </rPh>
    <rPh sb="8" eb="10">
      <t>セイエン</t>
    </rPh>
    <rPh sb="10" eb="12">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</si>
  <si>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</si>
  <si>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</si>
  <si>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昭島市土地開発公社</t>
    <rPh sb="0" eb="3">
      <t>アキシマシ</t>
    </rPh>
    <rPh sb="3" eb="7">
      <t>トチカイハツ</t>
    </rPh>
    <rPh sb="7" eb="9">
      <t>コウシャ</t>
    </rPh>
    <phoneticPr fontId="10"/>
  </si>
  <si>
    <t>〇</t>
    <phoneticPr fontId="10"/>
  </si>
  <si>
    <t>-</t>
    <phoneticPr fontId="2"/>
  </si>
  <si>
    <t>-</t>
    <phoneticPr fontId="2"/>
  </si>
  <si>
    <t>-</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</si>
  <si>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</si>
  <si>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</si>
  <si>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職員退職手当資金積立基金</t>
    <rPh sb="0" eb="2">
      <t>ショクイン</t>
    </rPh>
    <rPh sb="2" eb="6">
      <t>タイショクテアテ</t>
    </rPh>
    <rPh sb="6" eb="8">
      <t>シキン</t>
    </rPh>
    <rPh sb="8" eb="10">
      <t>ツミタテ</t>
    </rPh>
    <rPh sb="10" eb="12">
      <t>キキン</t>
    </rPh>
    <phoneticPr fontId="5"/>
  </si>
  <si>
    <t>緑化推進基金</t>
    <rPh sb="0" eb="2">
      <t>リョクカ</t>
    </rPh>
    <rPh sb="2" eb="4">
      <t>スイシン</t>
    </rPh>
    <rPh sb="4" eb="6">
      <t>キキン</t>
    </rPh>
    <phoneticPr fontId="5"/>
  </si>
  <si>
    <t>中神駅北側地域整備事業運営基金</t>
    <rPh sb="0" eb="2">
      <t>ナカガミ</t>
    </rPh>
    <rPh sb="2" eb="3">
      <t>エキ</t>
    </rPh>
    <rPh sb="3" eb="5">
      <t>キタガワ</t>
    </rPh>
    <rPh sb="5" eb="7">
      <t>チイキ</t>
    </rPh>
    <rPh sb="7" eb="11">
      <t>セイビジギョウ</t>
    </rPh>
    <rPh sb="11" eb="13">
      <t>ウンエイ</t>
    </rPh>
    <rPh sb="13" eb="15">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</si>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</sst>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15" xfId="5" applyNumberFormat="1" applyFont="1" applyFill="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2292-4A34-9A2A-E479C56F2A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48391</c:v>
                </c:pt>
                <c:pt idx="1">
                  <c:v>20287</c:v>
                </c:pt>
                <c:pt idx="2">
                  <c:v>22876</c:v>
                </c:pt>
                <c:pt idx="3">
                  <c:v>26480</c:v>
                </c:pt>
                <c:pt idx="4">
                  <c:v>49241</c:v>
                </c:pt>
              </c:numCache>
            </c:numRef>
          </c:val>
          <c:smooth val="0"/>
          <c:extLst>
            <c:ext xmlns:c16="http://schemas.microsoft.com/office/drawing/2014/chart" uri="{C3380CC4-5D6E-409C-BE32-E72D297353CC}">
              <c16:uniqueId val="{00000001-2292-4A34-9A2A-E479C56F2A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6.09</c:v>
                </c:pt>
                <c:pt idx="1">
                  <c:v>7.2</c:v>
                </c:pt>
                <c:pt idx="2">
                  <c:v>14.09</c:v>
                </c:pt>
                <c:pt idx="3">
                  <c:v>10.35</c:v>
                </c:pt>
                <c:pt idx="4">
                  <c:v>8.0299999999999994</c:v>
                </c:pt>
              </c:numCache>
            </c:numRef>
          </c:val>
          <c:extLst>
            <c:ext xmlns:c16="http://schemas.microsoft.com/office/drawing/2014/chart" uri="{C3380CC4-5D6E-409C-BE32-E72D297353CC}">
              <c16:uniqueId val="{00000000-F9BB-40ED-9AF5-8E00B8E42C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23.75</c:v>
                </c:pt>
                <c:pt idx="1">
                  <c:v>26.61</c:v>
                </c:pt>
                <c:pt idx="2">
                  <c:v>37.200000000000003</c:v>
                </c:pt>
                <c:pt idx="3">
                  <c:v>34.18</c:v>
                </c:pt>
                <c:pt idx="4">
                  <c:v>39.51</c:v>
                </c:pt>
              </c:numCache>
            </c:numRef>
          </c:val>
          <c:extLst>
            <c:ext xmlns:c16="http://schemas.microsoft.com/office/drawing/2014/chart" uri="{C3380CC4-5D6E-409C-BE32-E72D297353CC}">
              <c16:uniqueId val="{00000001-F9BB-40ED-9AF5-8E00B8E42C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c:v>
                </c:pt>
                <c:pt idx="1">
                  <c:v>4.37</c:v>
                </c:pt>
                <c:pt idx="2">
                  <c:v>19.03</c:v>
                </c:pt>
                <c:pt idx="3">
                  <c:v>-6.79</c:v>
                </c:pt>
                <c:pt idx="4">
                  <c:v>3.83</c:v>
                </c:pt>
              </c:numCache>
            </c:numRef>
          </c:val>
          <c:smooth val="0"/>
          <c:extLst>
            <c:ext xmlns:c16="http://schemas.microsoft.com/office/drawing/2014/chart" uri="{C3380CC4-5D6E-409C-BE32-E72D297353CC}">
              <c16:uniqueId val="{00000002-F9BB-40ED-9AF5-8E00B8E42C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06-4D98-8570-63DB091C73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06-4D98-8570-63DB091C73CA}"/>
            </c:ext>
          </c:extLst>
        </c:ser>
        <c:ser>
          <c:idx val="2"/>
          <c:order val="2"/>
          <c:tx>
            <c:strRef>
              <c:f>データシート!$A$29</c:f>
              <c:strCache>
                <c:ptCount val="1"/>
                <c:pt idx="0">
                  <c:v>中神駅北側地域整備事業特別会計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CF06-4D98-8570-63DB091C73CA}"/>
            </c:ext>
          </c:extLst>
        </c:ser>
        <c:ser>
          <c:idx val="3"/>
          <c:order val="3"/>
          <c:tx>
            <c:strRef>
              <c:f>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0.14000000000000001</c:v>
                </c:pt>
                <c:pt idx="4">
                  <c:v>#N/A</c:v>
                </c:pt>
                <c:pt idx="5">
                  <c:v>0.25</c:v>
                </c:pt>
                <c:pt idx="6">
                  <c:v>#N/A</c:v>
                </c:pt>
                <c:pt idx="7">
                  <c:v>0.21</c:v>
                </c:pt>
                <c:pt idx="8">
                  <c:v>#N/A</c:v>
                </c:pt>
                <c:pt idx="9">
                  <c:v>0.13</c:v>
                </c:pt>
              </c:numCache>
            </c:numRef>
          </c:val>
          <c:extLst>
            <c:ext xmlns:c16="http://schemas.microsoft.com/office/drawing/2014/chart" uri="{C3380CC4-5D6E-409C-BE32-E72D297353CC}">
              <c16:uniqueId val="{00000003-CF06-4D98-8570-63DB091C73C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0.13</c:v>
                </c:pt>
                <c:pt idx="4">
                  <c:v>#N/A</c:v>
                </c:pt>
                <c:pt idx="5">
                  <c:v>0.26</c:v>
                </c:pt>
                <c:pt idx="6">
                  <c:v>#N/A</c:v>
                </c:pt>
                <c:pt idx="7">
                  <c:v>0.24</c:v>
                </c:pt>
                <c:pt idx="8">
                  <c:v>#N/A</c:v>
                </c:pt>
                <c:pt idx="9">
                  <c:v>0.14000000000000001</c:v>
                </c:pt>
              </c:numCache>
            </c:numRef>
          </c:val>
          <c:extLst>
            <c:ext xmlns:c16="http://schemas.microsoft.com/office/drawing/2014/chart" uri="{C3380CC4-5D6E-409C-BE32-E72D297353CC}">
              <c16:uniqueId val="{00000004-CF06-4D98-8570-63DB091C73C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1.4</c:v>
                </c:pt>
                <c:pt idx="4">
                  <c:v>#N/A</c:v>
                </c:pt>
                <c:pt idx="5">
                  <c:v>1.22</c:v>
                </c:pt>
                <c:pt idx="6">
                  <c:v>#N/A</c:v>
                </c:pt>
                <c:pt idx="7">
                  <c:v>1.2</c:v>
                </c:pt>
                <c:pt idx="8">
                  <c:v>#N/A</c:v>
                </c:pt>
                <c:pt idx="9">
                  <c:v>0.68</c:v>
                </c:pt>
              </c:numCache>
            </c:numRef>
          </c:val>
          <c:extLst>
            <c:ext xmlns:c16="http://schemas.microsoft.com/office/drawing/2014/chart" uri="{C3380CC4-5D6E-409C-BE32-E72D297353CC}">
              <c16:uniqueId val="{00000005-CF06-4D98-8570-63DB091C73C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0.81</c:v>
                </c:pt>
                <c:pt idx="2">
                  <c:v>#N/A</c:v>
                </c:pt>
                <c:pt idx="3">
                  <c:v>1.46</c:v>
                </c:pt>
                <c:pt idx="4">
                  <c:v>#N/A</c:v>
                </c:pt>
                <c:pt idx="5">
                  <c:v>1.23</c:v>
                </c:pt>
                <c:pt idx="6">
                  <c:v>#N/A</c:v>
                </c:pt>
                <c:pt idx="7">
                  <c:v>1.59</c:v>
                </c:pt>
                <c:pt idx="8">
                  <c:v>#N/A</c:v>
                </c:pt>
                <c:pt idx="9">
                  <c:v>1.39</c:v>
                </c:pt>
              </c:numCache>
            </c:numRef>
          </c:val>
          <c:extLst>
            <c:ext xmlns:c16="http://schemas.microsoft.com/office/drawing/2014/chart" uri="{C3380CC4-5D6E-409C-BE32-E72D297353CC}">
              <c16:uniqueId val="{00000006-CF06-4D98-8570-63DB091C73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2.81</c:v>
                </c:pt>
                <c:pt idx="4">
                  <c:v>#N/A</c:v>
                </c:pt>
                <c:pt idx="5">
                  <c:v>3.73</c:v>
                </c:pt>
                <c:pt idx="6">
                  <c:v>#N/A</c:v>
                </c:pt>
                <c:pt idx="7">
                  <c:v>4.49</c:v>
                </c:pt>
                <c:pt idx="8">
                  <c:v>#N/A</c:v>
                </c:pt>
                <c:pt idx="9">
                  <c:v>6.26</c:v>
                </c:pt>
              </c:numCache>
            </c:numRef>
          </c:val>
          <c:extLst>
            <c:ext xmlns:c16="http://schemas.microsoft.com/office/drawing/2014/chart" uri="{C3380CC4-5D6E-409C-BE32-E72D297353CC}">
              <c16:uniqueId val="{00000007-CF06-4D98-8570-63DB091C73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6.09</c:v>
                </c:pt>
                <c:pt idx="2">
                  <c:v>#N/A</c:v>
                </c:pt>
                <c:pt idx="3">
                  <c:v>7.19</c:v>
                </c:pt>
                <c:pt idx="4">
                  <c:v>#N/A</c:v>
                </c:pt>
                <c:pt idx="5">
                  <c:v>14.08</c:v>
                </c:pt>
                <c:pt idx="6">
                  <c:v>#N/A</c:v>
                </c:pt>
                <c:pt idx="7">
                  <c:v>10.34</c:v>
                </c:pt>
                <c:pt idx="8">
                  <c:v>#N/A</c:v>
                </c:pt>
                <c:pt idx="9">
                  <c:v>7.97</c:v>
                </c:pt>
              </c:numCache>
            </c:numRef>
          </c:val>
          <c:extLst>
            <c:ext xmlns:c16="http://schemas.microsoft.com/office/drawing/2014/chart" uri="{C3380CC4-5D6E-409C-BE32-E72D297353CC}">
              <c16:uniqueId val="{00000008-CF06-4D98-8570-63DB091C73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13.17</c:v>
                </c:pt>
                <c:pt idx="2">
                  <c:v>#N/A</c:v>
                </c:pt>
                <c:pt idx="3">
                  <c:v>12.27</c:v>
                </c:pt>
                <c:pt idx="4">
                  <c:v>#N/A</c:v>
                </c:pt>
                <c:pt idx="5">
                  <c:v>13.08</c:v>
                </c:pt>
                <c:pt idx="6">
                  <c:v>#N/A</c:v>
                </c:pt>
                <c:pt idx="7">
                  <c:v>14.37</c:v>
                </c:pt>
                <c:pt idx="8">
                  <c:v>#N/A</c:v>
                </c:pt>
                <c:pt idx="9">
                  <c:v>15.44</c:v>
                </c:pt>
              </c:numCache>
            </c:numRef>
          </c:val>
          <c:extLst>
            <c:ext xmlns:c16="http://schemas.microsoft.com/office/drawing/2014/chart" uri="{C3380CC4-5D6E-409C-BE32-E72D297353CC}">
              <c16:uniqueId val="{00000009-CF06-4D98-8570-63DB091C73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2485</c:v>
                </c:pt>
                <c:pt idx="5">
                  <c:v>2391</c:v>
                </c:pt>
                <c:pt idx="8">
                  <c:v>2320</c:v>
                </c:pt>
                <c:pt idx="11">
                  <c:v>2187</c:v>
                </c:pt>
                <c:pt idx="14">
                  <c:v>2052</c:v>
                </c:pt>
              </c:numCache>
            </c:numRef>
          </c:val>
          <c:extLst>
            <c:ext xmlns:c16="http://schemas.microsoft.com/office/drawing/2014/chart" uri="{C3380CC4-5D6E-409C-BE32-E72D297353CC}">
              <c16:uniqueId val="{00000000-D840-4986-8AB9-021141DF1C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40-4986-8AB9-021141DF1C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8</c:v>
                </c:pt>
                <c:pt idx="9">
                  <c:v>0</c:v>
                </c:pt>
                <c:pt idx="12">
                  <c:v>0</c:v>
                </c:pt>
              </c:numCache>
            </c:numRef>
          </c:val>
          <c:extLst>
            <c:ext xmlns:c16="http://schemas.microsoft.com/office/drawing/2014/chart" uri="{C3380CC4-5D6E-409C-BE32-E72D297353CC}">
              <c16:uniqueId val="{00000002-D840-4986-8AB9-021141DF1C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14</c:v>
                </c:pt>
                <c:pt idx="6">
                  <c:v>1</c:v>
                </c:pt>
                <c:pt idx="9">
                  <c:v>1</c:v>
                </c:pt>
                <c:pt idx="12">
                  <c:v>1</c:v>
                </c:pt>
              </c:numCache>
            </c:numRef>
          </c:val>
          <c:extLst>
            <c:ext xmlns:c16="http://schemas.microsoft.com/office/drawing/2014/chart" uri="{C3380CC4-5D6E-409C-BE32-E72D297353CC}">
              <c16:uniqueId val="{00000003-D840-4986-8AB9-021141DF1C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437</c:v>
                </c:pt>
                <c:pt idx="3">
                  <c:v>399</c:v>
                </c:pt>
                <c:pt idx="6">
                  <c:v>372</c:v>
                </c:pt>
                <c:pt idx="9">
                  <c:v>348</c:v>
                </c:pt>
                <c:pt idx="12">
                  <c:v>321</c:v>
                </c:pt>
              </c:numCache>
            </c:numRef>
          </c:val>
          <c:extLst>
            <c:ext xmlns:c16="http://schemas.microsoft.com/office/drawing/2014/chart" uri="{C3380CC4-5D6E-409C-BE32-E72D297353CC}">
              <c16:uniqueId val="{00000004-D840-4986-8AB9-021141DF1C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40-4986-8AB9-021141DF1C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40-4986-8AB9-021141DF1C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2125</c:v>
                </c:pt>
                <c:pt idx="3">
                  <c:v>2075</c:v>
                </c:pt>
                <c:pt idx="6">
                  <c:v>1961</c:v>
                </c:pt>
                <c:pt idx="9">
                  <c:v>1909</c:v>
                </c:pt>
                <c:pt idx="12">
                  <c:v>1829</c:v>
                </c:pt>
              </c:numCache>
            </c:numRef>
          </c:val>
          <c:extLst>
            <c:ext xmlns:c16="http://schemas.microsoft.com/office/drawing/2014/chart" uri="{C3380CC4-5D6E-409C-BE32-E72D297353CC}">
              <c16:uniqueId val="{00000007-D840-4986-8AB9-021141DF1C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119</c:v>
                </c:pt>
                <c:pt idx="2">
                  <c:v>#N/A</c:v>
                </c:pt>
                <c:pt idx="3">
                  <c:v>#N/A</c:v>
                </c:pt>
                <c:pt idx="4">
                  <c:v>105</c:v>
                </c:pt>
                <c:pt idx="5">
                  <c:v>#N/A</c:v>
                </c:pt>
                <c:pt idx="6">
                  <c:v>#N/A</c:v>
                </c:pt>
                <c:pt idx="7">
                  <c:v>22</c:v>
                </c:pt>
                <c:pt idx="8">
                  <c:v>#N/A</c:v>
                </c:pt>
                <c:pt idx="9">
                  <c:v>#N/A</c:v>
                </c:pt>
                <c:pt idx="10">
                  <c:v>71</c:v>
                </c:pt>
                <c:pt idx="11">
                  <c:v>#N/A</c:v>
                </c:pt>
                <c:pt idx="12">
                  <c:v>#N/A</c:v>
                </c:pt>
                <c:pt idx="13">
                  <c:v>99</c:v>
                </c:pt>
                <c:pt idx="14">
                  <c:v>#N/A</c:v>
                </c:pt>
              </c:numCache>
            </c:numRef>
          </c:val>
          <c:smooth val="0"/>
          <c:extLst>
            <c:ext xmlns:c16="http://schemas.microsoft.com/office/drawing/2014/chart" uri="{C3380CC4-5D6E-409C-BE32-E72D297353CC}">
              <c16:uniqueId val="{00000008-D840-4986-8AB9-021141DF1C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15399</c:v>
                </c:pt>
                <c:pt idx="5">
                  <c:v>14539</c:v>
                </c:pt>
                <c:pt idx="8">
                  <c:v>14059</c:v>
                </c:pt>
                <c:pt idx="11">
                  <c:v>12744</c:v>
                </c:pt>
                <c:pt idx="14">
                  <c:v>11450</c:v>
                </c:pt>
              </c:numCache>
            </c:numRef>
          </c:val>
          <c:extLst>
            <c:ext xmlns:c16="http://schemas.microsoft.com/office/drawing/2014/chart" uri="{C3380CC4-5D6E-409C-BE32-E72D297353CC}">
              <c16:uniqueId val="{00000000-1C54-453C-AF68-E366DFAF72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6044</c:v>
                </c:pt>
                <c:pt idx="5">
                  <c:v>5990</c:v>
                </c:pt>
                <c:pt idx="8">
                  <c:v>5788</c:v>
                </c:pt>
                <c:pt idx="11">
                  <c:v>4309</c:v>
                </c:pt>
                <c:pt idx="14">
                  <c:v>3823</c:v>
                </c:pt>
              </c:numCache>
            </c:numRef>
          </c:val>
          <c:extLst>
            <c:ext xmlns:c16="http://schemas.microsoft.com/office/drawing/2014/chart" uri="{C3380CC4-5D6E-409C-BE32-E72D297353CC}">
              <c16:uniqueId val="{00000001-1C54-453C-AF68-E366DFAF72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12820</c:v>
                </c:pt>
                <c:pt idx="5">
                  <c:v>13523</c:v>
                </c:pt>
                <c:pt idx="8">
                  <c:v>16576</c:v>
                </c:pt>
                <c:pt idx="11">
                  <c:v>17047</c:v>
                </c:pt>
                <c:pt idx="14">
                  <c:v>19762</c:v>
                </c:pt>
              </c:numCache>
            </c:numRef>
          </c:val>
          <c:extLst>
            <c:ext xmlns:c16="http://schemas.microsoft.com/office/drawing/2014/chart" uri="{C3380CC4-5D6E-409C-BE32-E72D297353CC}">
              <c16:uniqueId val="{00000002-1C54-453C-AF68-E366DFAF72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54-453C-AF68-E366DFAF72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54-453C-AF68-E366DFAF72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54-453C-AF68-E366DFAF72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5312</c:v>
                </c:pt>
                <c:pt idx="3">
                  <c:v>5067</c:v>
                </c:pt>
                <c:pt idx="6">
                  <c:v>4983</c:v>
                </c:pt>
                <c:pt idx="9">
                  <c:v>4881</c:v>
                </c:pt>
                <c:pt idx="12">
                  <c:v>4927</c:v>
                </c:pt>
              </c:numCache>
            </c:numRef>
          </c:val>
          <c:extLst>
            <c:ext xmlns:c16="http://schemas.microsoft.com/office/drawing/2014/chart" uri="{C3380CC4-5D6E-409C-BE32-E72D297353CC}">
              <c16:uniqueId val="{00000006-1C54-453C-AF68-E366DFAF72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7</c:v>
                </c:pt>
                <c:pt idx="6">
                  <c:v>6</c:v>
                </c:pt>
                <c:pt idx="9">
                  <c:v>5</c:v>
                </c:pt>
                <c:pt idx="12">
                  <c:v>4</c:v>
                </c:pt>
              </c:numCache>
            </c:numRef>
          </c:val>
          <c:extLst>
            <c:ext xmlns:c16="http://schemas.microsoft.com/office/drawing/2014/chart" uri="{C3380CC4-5D6E-409C-BE32-E72D297353CC}">
              <c16:uniqueId val="{00000007-1C54-453C-AF68-E366DFAF72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3117</c:v>
                </c:pt>
                <c:pt idx="3">
                  <c:v>2877</c:v>
                </c:pt>
                <c:pt idx="6">
                  <c:v>2639</c:v>
                </c:pt>
                <c:pt idx="9">
                  <c:v>1914</c:v>
                </c:pt>
                <c:pt idx="12">
                  <c:v>1873</c:v>
                </c:pt>
              </c:numCache>
            </c:numRef>
          </c:val>
          <c:extLst>
            <c:ext xmlns:c16="http://schemas.microsoft.com/office/drawing/2014/chart" uri="{C3380CC4-5D6E-409C-BE32-E72D297353CC}">
              <c16:uniqueId val="{00000008-1C54-453C-AF68-E366DFAF72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8</c:v>
                </c:pt>
                <c:pt idx="6">
                  <c:v>0</c:v>
                </c:pt>
                <c:pt idx="9">
                  <c:v>129</c:v>
                </c:pt>
                <c:pt idx="12">
                  <c:v>0</c:v>
                </c:pt>
              </c:numCache>
            </c:numRef>
          </c:val>
          <c:extLst>
            <c:ext xmlns:c16="http://schemas.microsoft.com/office/drawing/2014/chart" uri="{C3380CC4-5D6E-409C-BE32-E72D297353CC}">
              <c16:uniqueId val="{00000009-1C54-453C-AF68-E366DFAF72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19601</c:v>
                </c:pt>
                <c:pt idx="3">
                  <c:v>18551</c:v>
                </c:pt>
                <c:pt idx="6">
                  <c:v>18031</c:v>
                </c:pt>
                <c:pt idx="9">
                  <c:v>16227</c:v>
                </c:pt>
                <c:pt idx="12">
                  <c:v>16468</c:v>
                </c:pt>
              </c:numCache>
            </c:numRef>
          </c:val>
          <c:extLst>
            <c:ext xmlns:c16="http://schemas.microsoft.com/office/drawing/2014/chart" uri="{C3380CC4-5D6E-409C-BE32-E72D297353CC}">
              <c16:uniqueId val="{0000000A-1C54-453C-AF68-E366DFAF72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54-453C-AF68-E366DFAF72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8555</c:v>
                </c:pt>
                <c:pt idx="1">
                  <c:v>7855</c:v>
                </c:pt>
                <c:pt idx="2">
                  <c:v>9249</c:v>
                </c:pt>
              </c:numCache>
            </c:numRef>
          </c:val>
          <c:extLst>
            <c:ext xmlns:c16="http://schemas.microsoft.com/office/drawing/2014/chart" uri="{C3380CC4-5D6E-409C-BE32-E72D297353CC}">
              <c16:uniqueId val="{00000000-0624-4C19-A523-8253712512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624-4C19-A523-8253712512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7638</c:v>
                </c:pt>
                <c:pt idx="1">
                  <c:v>9064</c:v>
                </c:pt>
                <c:pt idx="2">
                  <c:v>10199</c:v>
                </c:pt>
              </c:numCache>
            </c:numRef>
          </c:val>
          <c:extLst>
            <c:ext xmlns:c16="http://schemas.microsoft.com/office/drawing/2014/chart" uri="{C3380CC4-5D6E-409C-BE32-E72D297353CC}">
              <c16:uniqueId val="{00000002-0624-4C19-A523-8253712512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令和５年度の状況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借入れの臨時財政対策債などの償還が終了したことなどにより減となった。公営企業債の元利償還金に対する繰入金では主に下水道事業で減となった。算入公債費等については、公害防止事業債償還費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令和５年度の状況</a:t>
          </a:r>
          <a:r>
            <a:rPr kumimoji="1" lang="en-US" altLang="ja-JP" sz="1400">
              <a:solidFill>
                <a:sysClr val="windowText" lastClr="00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一般会計等に係る地方債の現在高については、学校給食施設整備事業債などの借入れにより増となった。また、退職手当負担見込額の増もあり、将来負担額は対前年度</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百万円の増となった。一方、充当可能財源等については、基準財政需要額算入見込額の減などはあるものの、充当可能基金の増により、</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36</a:t>
          </a:r>
          <a:r>
            <a:rPr kumimoji="1" lang="ja-JP" altLang="en-US" sz="1400">
              <a:solidFill>
                <a:sysClr val="windowText" lastClr="000000"/>
              </a:solidFill>
              <a:latin typeface="ＭＳ ゴシック" pitchFamily="49" charset="-128"/>
              <a:ea typeface="ＭＳ ゴシック" pitchFamily="49" charset="-128"/>
            </a:rPr>
            <a:t>百万円の増となった。 </a:t>
          </a:r>
        </a:p>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今後の対応</a:t>
          </a:r>
          <a:r>
            <a:rPr kumimoji="1" lang="en-US" altLang="ja-JP" sz="1400">
              <a:solidFill>
                <a:sysClr val="windowText" lastClr="00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令和５年度は、清掃センター焼却施設補修事業などの財源として公共施設整備等資金積立基金から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百万円を取り崩したほか、市民総合交流拠点施設整備事業や乳幼児医療費助成事業などの財源として特定防衛施設周辺整備調整交付金事業基金から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百万円の取崩しを行った。一方、令和５年度における法人市民税法人税割の一時的増が後年度の普通交付税算定に及ぼす影響を勘案し、事前の備えとして積み立てを行ったことなどにより財政調整基金に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令和５年度は、決算剰余金の２分の１の一部を積み立てたことにより増となっている。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令和５年度は、収支を見通す中で７億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その一方、令和５年度における法人市民税法人税割の一時的増が後年度の普通交付税算定に及ぼす影響を勘案し、事前の備えとして積み立てを行ったことなど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高齢化の進展による社会保障関連経費などの経常経費の増だけではなく、物価高騰や労務単価の増をはじめ自然災害のような不測の事態にも対応していく必要がある。令和８年度末での目標額は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いる。令和５年度においては普通交付税交付団体となっている。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7" name="直線コネクタ 76"/>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特定企業の一時的な収益増による地方税の大幅な増や、普通交付税交付団体となったことによる地方交付税の増などにより分母である経常一般財源等は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％の増となった。一方、ごみ収集・処理・減量化・資源化経費の増に伴う物件費の増や、認定こども園給付費の増に伴う扶助費の増などにより、分子である経常的経費充当一般財源総額は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％の増となった。分母の増が分子の増を上回ったため、経常収支比率は前年度よりも改善したものの、引き続き、行財政改革を推進しながら、将来を見据えた計画的な財政運営に努める。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62</xdr:row>
      <xdr:rowOff>112014</xdr:rowOff>
    </xdr:to>
    <xdr:cxnSp macro="">
      <xdr:nvCxnSpPr>
        <xdr:cNvPr id="132" name="直線コネクタ 131"/>
        <xdr:cNvCxnSpPr/>
      </xdr:nvCxnSpPr>
      <xdr:spPr>
        <a:xfrm flipV="1">
          <a:off x="4114800" y="10293096"/>
          <a:ext cx="8382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62</xdr:row>
      <xdr:rowOff>112014</xdr:rowOff>
    </xdr:to>
    <xdr:cxnSp macro="">
      <xdr:nvCxnSpPr>
        <xdr:cNvPr id="135" name="直線コネクタ 134"/>
        <xdr:cNvCxnSpPr/>
      </xdr:nvCxnSpPr>
      <xdr:spPr>
        <a:xfrm>
          <a:off x="3225800" y="10268966"/>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62</xdr:row>
      <xdr:rowOff>39624</xdr:rowOff>
    </xdr:to>
    <xdr:cxnSp macro="">
      <xdr:nvCxnSpPr>
        <xdr:cNvPr id="138" name="直線コネクタ 137"/>
        <xdr:cNvCxnSpPr/>
      </xdr:nvCxnSpPr>
      <xdr:spPr>
        <a:xfrm flipV="1">
          <a:off x="2336800" y="1026896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112014</xdr:rowOff>
    </xdr:to>
    <xdr:cxnSp macro="">
      <xdr:nvCxnSpPr>
        <xdr:cNvPr id="141" name="直線コネクタ 140"/>
        <xdr:cNvCxnSpPr/>
      </xdr:nvCxnSpPr>
      <xdr:spPr>
        <a:xfrm flipV="1">
          <a:off x="1447800" y="106695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51" name="楕円 150"/>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143273</xdr:rowOff>
    </xdr:from>
    <xdr:ext cx="762000" cy="259045"/>
    <xdr:sp macro="" textlink="">
      <xdr:nvSpPr>
        <xdr:cNvPr id="152" name="財政構造の弾力性該当値テキスト"/>
        <xdr:cNvSpPr txBox="1"/>
      </xdr:nvSpPr>
      <xdr:spPr>
        <a:xfrm>
          <a:off x="5041900" y="100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3" name="楕円 152"/>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4" name="テキスト ボックス 153"/>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102616</xdr:rowOff>
    </xdr:from>
    <xdr:to>
      <xdr:col>15</xdr:col>
      <xdr:colOff>133350</xdr:colOff>
      <xdr:row>60</xdr:row>
      <xdr:rowOff>32766</xdr:rowOff>
    </xdr:to>
    <xdr:sp macro="" textlink="">
      <xdr:nvSpPr>
        <xdr:cNvPr id="155" name="楕円 154"/>
        <xdr:cNvSpPr/>
      </xdr:nvSpPr>
      <xdr:spPr>
        <a:xfrm>
          <a:off x="3175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42943</xdr:rowOff>
    </xdr:from>
    <xdr:ext cx="762000" cy="259045"/>
    <xdr:sp macro="" textlink="">
      <xdr:nvSpPr>
        <xdr:cNvPr id="156" name="テキスト ボックス 155"/>
        <xdr:cNvSpPr txBox="1"/>
      </xdr:nvSpPr>
      <xdr:spPr>
        <a:xfrm>
          <a:off x="2844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7" name="楕円 156"/>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8" name="テキスト ボックス 157"/>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新型コロナウイルスワクチン接種事業の減などにより、前年度比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％の減となったものの、今後も人件費・物件費は増加することが想定されており、引き続き、事務事業の見直しや民間委託の推進を図るなど、より一層のコスト削減に努める必要がある。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14979</xdr:rowOff>
    </xdr:from>
    <xdr:to>
      <xdr:col>23</xdr:col>
      <xdr:colOff>133350</xdr:colOff>
      <xdr:row>83</xdr:row>
      <xdr:rowOff>49726</xdr:rowOff>
    </xdr:to>
    <xdr:cxnSp macro="">
      <xdr:nvCxnSpPr>
        <xdr:cNvPr id="195" name="直線コネクタ 194"/>
        <xdr:cNvCxnSpPr/>
      </xdr:nvCxnSpPr>
      <xdr:spPr>
        <a:xfrm flipV="1">
          <a:off x="4114800" y="14245329"/>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45785</xdr:rowOff>
    </xdr:from>
    <xdr:to>
      <xdr:col>19</xdr:col>
      <xdr:colOff>133350</xdr:colOff>
      <xdr:row>83</xdr:row>
      <xdr:rowOff>49726</xdr:rowOff>
    </xdr:to>
    <xdr:cxnSp macro="">
      <xdr:nvCxnSpPr>
        <xdr:cNvPr id="198" name="直線コネクタ 197"/>
        <xdr:cNvCxnSpPr/>
      </xdr:nvCxnSpPr>
      <xdr:spPr>
        <a:xfrm>
          <a:off x="3225800" y="14276135"/>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52682</xdr:rowOff>
    </xdr:from>
    <xdr:to>
      <xdr:col>15</xdr:col>
      <xdr:colOff>82550</xdr:colOff>
      <xdr:row>83</xdr:row>
      <xdr:rowOff>45785</xdr:rowOff>
    </xdr:to>
    <xdr:cxnSp macro="">
      <xdr:nvCxnSpPr>
        <xdr:cNvPr id="201" name="直線コネクタ 200"/>
        <xdr:cNvCxnSpPr/>
      </xdr:nvCxnSpPr>
      <xdr:spPr>
        <a:xfrm>
          <a:off x="2336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127102</xdr:rowOff>
    </xdr:from>
    <xdr:to>
      <xdr:col>11</xdr:col>
      <xdr:colOff>31750</xdr:colOff>
      <xdr:row>82</xdr:row>
      <xdr:rowOff>52682</xdr:rowOff>
    </xdr:to>
    <xdr:cxnSp macro="">
      <xdr:nvCxnSpPr>
        <xdr:cNvPr id="204" name="直線コネクタ 203"/>
        <xdr:cNvCxnSpPr/>
      </xdr:nvCxnSpPr>
      <xdr:spPr>
        <a:xfrm>
          <a:off x="1447800" y="14014552"/>
          <a:ext cx="889000" cy="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135629</xdr:rowOff>
    </xdr:from>
    <xdr:to>
      <xdr:col>23</xdr:col>
      <xdr:colOff>184150</xdr:colOff>
      <xdr:row>83</xdr:row>
      <xdr:rowOff>65779</xdr:rowOff>
    </xdr:to>
    <xdr:sp macro="" textlink="">
      <xdr:nvSpPr>
        <xdr:cNvPr id="214" name="楕円 213"/>
        <xdr:cNvSpPr/>
      </xdr:nvSpPr>
      <xdr:spPr>
        <a:xfrm>
          <a:off x="4902200" y="141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152156</xdr:rowOff>
    </xdr:from>
    <xdr:ext cx="762000" cy="259045"/>
    <xdr:sp macro="" textlink="">
      <xdr:nvSpPr>
        <xdr:cNvPr id="215" name="人件費・物件費等の状況該当値テキスト"/>
        <xdr:cNvSpPr txBox="1"/>
      </xdr:nvSpPr>
      <xdr:spPr>
        <a:xfrm>
          <a:off x="5041900" y="1403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170376</xdr:rowOff>
    </xdr:from>
    <xdr:to>
      <xdr:col>19</xdr:col>
      <xdr:colOff>184150</xdr:colOff>
      <xdr:row>83</xdr:row>
      <xdr:rowOff>100526</xdr:rowOff>
    </xdr:to>
    <xdr:sp macro="" textlink="">
      <xdr:nvSpPr>
        <xdr:cNvPr id="216" name="楕円 215"/>
        <xdr:cNvSpPr/>
      </xdr:nvSpPr>
      <xdr:spPr>
        <a:xfrm>
          <a:off x="40640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110703</xdr:rowOff>
    </xdr:from>
    <xdr:ext cx="736600" cy="259045"/>
    <xdr:sp macro="" textlink="">
      <xdr:nvSpPr>
        <xdr:cNvPr id="217" name="テキスト ボックス 216"/>
        <xdr:cNvSpPr txBox="1"/>
      </xdr:nvSpPr>
      <xdr:spPr>
        <a:xfrm>
          <a:off x="3733800" y="1399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166435</xdr:rowOff>
    </xdr:from>
    <xdr:to>
      <xdr:col>15</xdr:col>
      <xdr:colOff>133350</xdr:colOff>
      <xdr:row>83</xdr:row>
      <xdr:rowOff>96585</xdr:rowOff>
    </xdr:to>
    <xdr:sp macro="" textlink="">
      <xdr:nvSpPr>
        <xdr:cNvPr id="218" name="楕円 217"/>
        <xdr:cNvSpPr/>
      </xdr:nvSpPr>
      <xdr:spPr>
        <a:xfrm>
          <a:off x="3175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106762</xdr:rowOff>
    </xdr:from>
    <xdr:ext cx="762000" cy="259045"/>
    <xdr:sp macro="" textlink="">
      <xdr:nvSpPr>
        <xdr:cNvPr id="219" name="テキスト ボックス 218"/>
        <xdr:cNvSpPr txBox="1"/>
      </xdr:nvSpPr>
      <xdr:spPr>
        <a:xfrm>
          <a:off x="2844800" y="13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1882</xdr:rowOff>
    </xdr:from>
    <xdr:to>
      <xdr:col>11</xdr:col>
      <xdr:colOff>82550</xdr:colOff>
      <xdr:row>82</xdr:row>
      <xdr:rowOff>103482</xdr:rowOff>
    </xdr:to>
    <xdr:sp macro="" textlink="">
      <xdr:nvSpPr>
        <xdr:cNvPr id="220" name="楕円 219"/>
        <xdr:cNvSpPr/>
      </xdr:nvSpPr>
      <xdr:spPr>
        <a:xfrm>
          <a:off x="2286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113659</xdr:rowOff>
    </xdr:from>
    <xdr:ext cx="762000" cy="259045"/>
    <xdr:sp macro="" textlink="">
      <xdr:nvSpPr>
        <xdr:cNvPr id="221" name="テキスト ボックス 220"/>
        <xdr:cNvSpPr txBox="1"/>
      </xdr:nvSpPr>
      <xdr:spPr>
        <a:xfrm>
          <a:off x="1955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76302</xdr:rowOff>
    </xdr:from>
    <xdr:to>
      <xdr:col>7</xdr:col>
      <xdr:colOff>31750</xdr:colOff>
      <xdr:row>82</xdr:row>
      <xdr:rowOff>6452</xdr:rowOff>
    </xdr:to>
    <xdr:sp macro="" textlink="">
      <xdr:nvSpPr>
        <xdr:cNvPr id="222" name="楕円 221"/>
        <xdr:cNvSpPr/>
      </xdr:nvSpPr>
      <xdr:spPr>
        <a:xfrm>
          <a:off x="1397000" y="13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16629</xdr:rowOff>
    </xdr:from>
    <xdr:ext cx="762000" cy="259045"/>
    <xdr:sp macro="" textlink="">
      <xdr:nvSpPr>
        <xdr:cNvPr id="223" name="テキスト ボックス 222"/>
        <xdr:cNvSpPr txBox="1"/>
      </xdr:nvSpPr>
      <xdr:spPr>
        <a:xfrm>
          <a:off x="1066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職員給与費については例月給を東京都に準拠した内容で設定している。令和５年度のラスパイレス指数は</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ポイント上回り、類似団体平均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9" name="直線コネクタ 258"/>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2" name="直線コネクタ 261"/>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5" name="直線コネクタ 264"/>
        <xdr:cNvCxnSpPr/>
      </xdr:nvCxnSpPr>
      <xdr:spPr>
        <a:xfrm flipV="1">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8" name="直線コネクタ 267"/>
        <xdr:cNvCxnSpPr/>
      </xdr:nvCxnSpPr>
      <xdr:spPr>
        <a:xfrm>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4" name="楕円 283"/>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5" name="テキスト ボックス 284"/>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7" name="テキスト ボックス 286"/>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115358</xdr:rowOff>
    </xdr:to>
    <xdr:cxnSp macro="">
      <xdr:nvCxnSpPr>
        <xdr:cNvPr id="322" name="直線コネクタ 321"/>
        <xdr:cNvCxnSpPr/>
      </xdr:nvCxnSpPr>
      <xdr:spPr>
        <a:xfrm>
          <a:off x="16179800" y="1056978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111337</xdr:rowOff>
    </xdr:to>
    <xdr:cxnSp macro="">
      <xdr:nvCxnSpPr>
        <xdr:cNvPr id="325" name="直線コネクタ 324"/>
        <xdr:cNvCxnSpPr/>
      </xdr:nvCxnSpPr>
      <xdr:spPr>
        <a:xfrm>
          <a:off x="15290800" y="1056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105304</xdr:rowOff>
    </xdr:to>
    <xdr:cxnSp macro="">
      <xdr:nvCxnSpPr>
        <xdr:cNvPr id="328" name="直線コネクタ 327"/>
        <xdr:cNvCxnSpPr/>
      </xdr:nvCxnSpPr>
      <xdr:spPr>
        <a:xfrm flipV="1">
          <a:off x="14401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105304</xdr:rowOff>
    </xdr:from>
    <xdr:to>
      <xdr:col>68</xdr:col>
      <xdr:colOff>152400</xdr:colOff>
      <xdr:row>61</xdr:row>
      <xdr:rowOff>109326</xdr:rowOff>
    </xdr:to>
    <xdr:cxnSp macro="">
      <xdr:nvCxnSpPr>
        <xdr:cNvPr id="331" name="直線コネクタ 330"/>
        <xdr:cNvCxnSpPr/>
      </xdr:nvCxnSpPr>
      <xdr:spPr>
        <a:xfrm flipV="1">
          <a:off x="13512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43" name="楕円 342"/>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4" name="テキスト ボックス 343"/>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5" name="楕円 344"/>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164271</xdr:rowOff>
    </xdr:from>
    <xdr:ext cx="762000" cy="259045"/>
    <xdr:sp macro="" textlink="">
      <xdr:nvSpPr>
        <xdr:cNvPr id="346" name="テキスト ボックス 345"/>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54504</xdr:rowOff>
    </xdr:from>
    <xdr:to>
      <xdr:col>68</xdr:col>
      <xdr:colOff>203200</xdr:colOff>
      <xdr:row>61</xdr:row>
      <xdr:rowOff>156104</xdr:rowOff>
    </xdr:to>
    <xdr:sp macro="" textlink="">
      <xdr:nvSpPr>
        <xdr:cNvPr id="347" name="楕円 346"/>
        <xdr:cNvSpPr/>
      </xdr:nvSpPr>
      <xdr:spPr>
        <a:xfrm>
          <a:off x="14351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166281</xdr:rowOff>
    </xdr:from>
    <xdr:ext cx="762000" cy="259045"/>
    <xdr:sp macro="" textlink="">
      <xdr:nvSpPr>
        <xdr:cNvPr id="348" name="テキスト ボックス 347"/>
        <xdr:cNvSpPr txBox="1"/>
      </xdr:nvSpPr>
      <xdr:spPr>
        <a:xfrm>
          <a:off x="14020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9" name="楕円 348"/>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170303</xdr:rowOff>
    </xdr:from>
    <xdr:ext cx="762000" cy="259045"/>
    <xdr:sp macro="" textlink="">
      <xdr:nvSpPr>
        <xdr:cNvPr id="350" name="テキスト ボックス 349"/>
        <xdr:cNvSpPr txBox="1"/>
      </xdr:nvSpPr>
      <xdr:spPr>
        <a:xfrm>
          <a:off x="13131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元利償還額の減はあるものの、元利又は準元利償還金に充当できる特定財源の減などにより分子は増となった。算入公債費・準公債費の減はあるものの、標準財政規模の増により分母は増となった。単年度の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158750</xdr:rowOff>
    </xdr:to>
    <xdr:cxnSp macro="">
      <xdr:nvCxnSpPr>
        <xdr:cNvPr id="385" name="直線コネクタ 384"/>
        <xdr:cNvCxnSpPr/>
      </xdr:nvCxnSpPr>
      <xdr:spPr>
        <a:xfrm flipV="1">
          <a:off x="16179800" y="649091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37</xdr:row>
      <xdr:rowOff>170241</xdr:rowOff>
    </xdr:to>
    <xdr:cxnSp macro="">
      <xdr:nvCxnSpPr>
        <xdr:cNvPr id="388" name="直線コネクタ 387"/>
        <xdr:cNvCxnSpPr/>
      </xdr:nvCxnSpPr>
      <xdr:spPr>
        <a:xfrm flipV="1">
          <a:off x="15290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10281</xdr:rowOff>
    </xdr:to>
    <xdr:cxnSp macro="">
      <xdr:nvCxnSpPr>
        <xdr:cNvPr id="391" name="直線コネクタ 390"/>
        <xdr:cNvCxnSpPr/>
      </xdr:nvCxnSpPr>
      <xdr:spPr>
        <a:xfrm flipV="1">
          <a:off x="14401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10281</xdr:rowOff>
    </xdr:to>
    <xdr:cxnSp macro="">
      <xdr:nvCxnSpPr>
        <xdr:cNvPr id="394" name="直線コネクタ 393"/>
        <xdr:cNvCxnSpPr/>
      </xdr:nvCxnSpPr>
      <xdr:spPr>
        <a:xfrm>
          <a:off x="13512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4" name="楕円 403"/>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5" name="公債費負担の状況該当値テキスト"/>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6" name="楕円 405"/>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7" name="テキスト ボックス 406"/>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408" name="楕円 407"/>
        <xdr:cNvSpPr/>
      </xdr:nvSpPr>
      <xdr:spPr>
        <a:xfrm>
          <a:off x="15240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409" name="テキスト ボックス 408"/>
        <xdr:cNvSpPr txBox="1"/>
      </xdr:nvSpPr>
      <xdr:spPr>
        <a:xfrm>
          <a:off x="14909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10" name="楕円 409"/>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1" name="テキスト ボックス 410"/>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3" name="テキスト ボックス 412"/>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共済組合負担金や会計年度任用職員報酬の増などにより、分子にあたる人件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下回る結果となった。今後も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115570</xdr:rowOff>
    </xdr:to>
    <xdr:cxnSp macro="">
      <xdr:nvCxnSpPr>
        <xdr:cNvPr id="64" name="直線コネクタ 63"/>
        <xdr:cNvCxnSpPr/>
      </xdr:nvCxnSpPr>
      <xdr:spPr>
        <a:xfrm flipV="1">
          <a:off x="3987800" y="625805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115570</xdr:rowOff>
    </xdr:to>
    <xdr:cxnSp macro="">
      <xdr:nvCxnSpPr>
        <xdr:cNvPr id="67" name="直線コネクタ 66"/>
        <xdr:cNvCxnSpPr/>
      </xdr:nvCxnSpPr>
      <xdr:spPr>
        <a:xfrm>
          <a:off x="3098800" y="62946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38</xdr:row>
      <xdr:rowOff>81280</xdr:rowOff>
    </xdr:to>
    <xdr:cxnSp macro="">
      <xdr:nvCxnSpPr>
        <xdr:cNvPr id="70" name="直線コネクタ 69"/>
        <xdr:cNvCxnSpPr/>
      </xdr:nvCxnSpPr>
      <xdr:spPr>
        <a:xfrm flipV="1">
          <a:off x="2209800" y="629462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38</xdr:row>
      <xdr:rowOff>81280</xdr:rowOff>
    </xdr:to>
    <xdr:cxnSp macro="">
      <xdr:nvCxnSpPr>
        <xdr:cNvPr id="73" name="直線コネクタ 72"/>
        <xdr:cNvCxnSpPr/>
      </xdr:nvCxnSpPr>
      <xdr:spPr>
        <a:xfrm>
          <a:off x="1320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86" name="テキスト ボックス 85"/>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142257</xdr:rowOff>
    </xdr:from>
    <xdr:ext cx="762000" cy="259045"/>
    <xdr:sp macro="" textlink="">
      <xdr:nvSpPr>
        <xdr:cNvPr id="90" name="テキスト ボックス 89"/>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92" name="テキスト ボックス 91"/>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ごみ収集・処理・減量化・資源化経費の増などにより、分子にあたる物件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20</xdr:row>
      <xdr:rowOff>56243</xdr:rowOff>
    </xdr:to>
    <xdr:cxnSp macro="">
      <xdr:nvCxnSpPr>
        <xdr:cNvPr id="127" name="直線コネクタ 126"/>
        <xdr:cNvCxnSpPr/>
      </xdr:nvCxnSpPr>
      <xdr:spPr>
        <a:xfrm flipV="1">
          <a:off x="15671800" y="32675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20</xdr:row>
      <xdr:rowOff>56243</xdr:rowOff>
    </xdr:to>
    <xdr:cxnSp macro="">
      <xdr:nvCxnSpPr>
        <xdr:cNvPr id="130" name="直線コネクタ 129"/>
        <xdr:cNvCxnSpPr/>
      </xdr:nvCxnSpPr>
      <xdr:spPr>
        <a:xfrm>
          <a:off x="14782800" y="3169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159657</xdr:rowOff>
    </xdr:to>
    <xdr:cxnSp macro="">
      <xdr:nvCxnSpPr>
        <xdr:cNvPr id="133" name="直線コネクタ 132"/>
        <xdr:cNvCxnSpPr/>
      </xdr:nvCxnSpPr>
      <xdr:spPr>
        <a:xfrm flipV="1">
          <a:off x="13893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18</xdr:row>
      <xdr:rowOff>159657</xdr:rowOff>
    </xdr:to>
    <xdr:cxnSp macro="">
      <xdr:nvCxnSpPr>
        <xdr:cNvPr id="136" name="直線コネクタ 135"/>
        <xdr:cNvCxnSpPr/>
      </xdr:nvCxnSpPr>
      <xdr:spPr>
        <a:xfrm>
          <a:off x="13004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6" name="楕円 145"/>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7"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5443</xdr:rowOff>
    </xdr:from>
    <xdr:to>
      <xdr:col>78</xdr:col>
      <xdr:colOff>120650</xdr:colOff>
      <xdr:row>20</xdr:row>
      <xdr:rowOff>107043</xdr:rowOff>
    </xdr:to>
    <xdr:sp macro="" textlink="">
      <xdr:nvSpPr>
        <xdr:cNvPr id="148" name="楕円 147"/>
        <xdr:cNvSpPr/>
      </xdr:nvSpPr>
      <xdr:spPr>
        <a:xfrm>
          <a:off x="15621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91820</xdr:rowOff>
    </xdr:from>
    <xdr:ext cx="736600" cy="259045"/>
    <xdr:sp macro="" textlink="">
      <xdr:nvSpPr>
        <xdr:cNvPr id="149" name="テキスト ボックス 148"/>
        <xdr:cNvSpPr txBox="1"/>
      </xdr:nvSpPr>
      <xdr:spPr>
        <a:xfrm>
          <a:off x="15290800" y="352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令和５年度は、認定こども園給付費の増などにより、分子にあたる扶助費の経常的経費充当一般財源等が増となったものの、分母にあたる経常一般財源等の増が分子の増を上回ったことから、前年度比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58</xdr:row>
      <xdr:rowOff>20320</xdr:rowOff>
    </xdr:to>
    <xdr:cxnSp macro="">
      <xdr:nvCxnSpPr>
        <xdr:cNvPr id="188" name="直線コネクタ 187"/>
        <xdr:cNvCxnSpPr/>
      </xdr:nvCxnSpPr>
      <xdr:spPr>
        <a:xfrm flipV="1">
          <a:off x="3987800" y="992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58</xdr:row>
      <xdr:rowOff>20320</xdr:rowOff>
    </xdr:to>
    <xdr:cxnSp macro="">
      <xdr:nvCxnSpPr>
        <xdr:cNvPr id="191" name="直線コネクタ 190"/>
        <xdr:cNvCxnSpPr/>
      </xdr:nvCxnSpPr>
      <xdr:spPr>
        <a:xfrm>
          <a:off x="3098800" y="9819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100330</xdr:rowOff>
    </xdr:to>
    <xdr:cxnSp macro="">
      <xdr:nvCxnSpPr>
        <xdr:cNvPr id="194" name="直線コネクタ 193"/>
        <xdr:cNvCxnSpPr/>
      </xdr:nvCxnSpPr>
      <xdr:spPr>
        <a:xfrm flipV="1">
          <a:off x="2209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58</xdr:row>
      <xdr:rowOff>142240</xdr:rowOff>
    </xdr:to>
    <xdr:cxnSp macro="">
      <xdr:nvCxnSpPr>
        <xdr:cNvPr id="197" name="直線コネクタ 196"/>
        <xdr:cNvCxnSpPr/>
      </xdr:nvCxnSpPr>
      <xdr:spPr>
        <a:xfrm flipV="1">
          <a:off x="1320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macro="" textlink="">
      <xdr:nvSpPr>
        <xdr:cNvPr id="207" name="楕円 206"/>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macro="" textlink="">
      <xdr:nvSpPr>
        <xdr:cNvPr id="208" name="扶助費該当値テキスト"/>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140970</xdr:rowOff>
    </xdr:from>
    <xdr:to>
      <xdr:col>20</xdr:col>
      <xdr:colOff>38100</xdr:colOff>
      <xdr:row>58</xdr:row>
      <xdr:rowOff>71120</xdr:rowOff>
    </xdr:to>
    <xdr:sp macro="" textlink="">
      <xdr:nvSpPr>
        <xdr:cNvPr id="209" name="楕円 208"/>
        <xdr:cNvSpPr/>
      </xdr:nvSpPr>
      <xdr:spPr>
        <a:xfrm>
          <a:off x="3937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55897</xdr:rowOff>
    </xdr:from>
    <xdr:ext cx="736600" cy="259045"/>
    <xdr:sp macro="" textlink="">
      <xdr:nvSpPr>
        <xdr:cNvPr id="210" name="テキスト ボックス 209"/>
        <xdr:cNvSpPr txBox="1"/>
      </xdr:nvSpPr>
      <xdr:spPr>
        <a:xfrm>
          <a:off x="3606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3" name="楕円 212"/>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4" name="テキスト ボックス 213"/>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91440</xdr:rowOff>
    </xdr:from>
    <xdr:to>
      <xdr:col>6</xdr:col>
      <xdr:colOff>171450</xdr:colOff>
      <xdr:row>59</xdr:row>
      <xdr:rowOff>21590</xdr:rowOff>
    </xdr:to>
    <xdr:sp macro="" textlink="">
      <xdr:nvSpPr>
        <xdr:cNvPr id="215" name="楕円 214"/>
        <xdr:cNvSpPr/>
      </xdr:nvSpPr>
      <xdr:spPr>
        <a:xfrm>
          <a:off x="1270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6367</xdr:rowOff>
    </xdr:from>
    <xdr:ext cx="762000" cy="259045"/>
    <xdr:sp macro="" textlink="">
      <xdr:nvSpPr>
        <xdr:cNvPr id="216" name="テキスト ボックス 215"/>
        <xdr:cNvSpPr txBox="1"/>
      </xdr:nvSpPr>
      <xdr:spPr>
        <a:xfrm>
          <a:off x="939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維持補修費は、分子にあたる経常的経費充当一般財源等が減となり、前年度比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今後も、公共施設等総合管理計画に基づき、計画的に維持管理を行う。繰出金は、経常的経費充当一般財源等の増はあるものの、分母にあたる経常一般財源等の増が分子の増を上回ったことから、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91622</xdr:rowOff>
    </xdr:to>
    <xdr:cxnSp macro="">
      <xdr:nvCxnSpPr>
        <xdr:cNvPr id="251" name="直線コネクタ 250"/>
        <xdr:cNvCxnSpPr/>
      </xdr:nvCxnSpPr>
      <xdr:spPr>
        <a:xfrm flipV="1">
          <a:off x="15671800" y="96683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91622</xdr:rowOff>
    </xdr:to>
    <xdr:cxnSp macro="">
      <xdr:nvCxnSpPr>
        <xdr:cNvPr id="254" name="直線コネクタ 253"/>
        <xdr:cNvCxnSpPr/>
      </xdr:nvCxnSpPr>
      <xdr:spPr>
        <a:xfrm>
          <a:off x="14782800" y="9690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69850</xdr:rowOff>
    </xdr:to>
    <xdr:cxnSp macro="">
      <xdr:nvCxnSpPr>
        <xdr:cNvPr id="257" name="直線コネクタ 256"/>
        <xdr:cNvCxnSpPr/>
      </xdr:nvCxnSpPr>
      <xdr:spPr>
        <a:xfrm flipV="1">
          <a:off x="13893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94343</xdr:rowOff>
    </xdr:to>
    <xdr:cxnSp macro="">
      <xdr:nvCxnSpPr>
        <xdr:cNvPr id="260" name="直線コネクタ 259"/>
        <xdr:cNvCxnSpPr/>
      </xdr:nvCxnSpPr>
      <xdr:spPr>
        <a:xfrm flipV="1">
          <a:off x="13004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79" name="テキスト ボックス 278"/>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令和５年度は、公共下水道事業費の減に伴う補助費等の減などにより、前年度比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113284</xdr:rowOff>
    </xdr:to>
    <xdr:cxnSp macro="">
      <xdr:nvCxnSpPr>
        <xdr:cNvPr id="310" name="直線コネクタ 309"/>
        <xdr:cNvCxnSpPr/>
      </xdr:nvCxnSpPr>
      <xdr:spPr>
        <a:xfrm flipV="1">
          <a:off x="15671800" y="614832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113284</xdr:rowOff>
    </xdr:to>
    <xdr:cxnSp macro="">
      <xdr:nvCxnSpPr>
        <xdr:cNvPr id="313" name="直線コネクタ 312"/>
        <xdr:cNvCxnSpPr/>
      </xdr:nvCxnSpPr>
      <xdr:spPr>
        <a:xfrm>
          <a:off x="14782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85852</xdr:rowOff>
    </xdr:to>
    <xdr:cxnSp macro="">
      <xdr:nvCxnSpPr>
        <xdr:cNvPr id="316" name="直線コネクタ 315"/>
        <xdr:cNvCxnSpPr/>
      </xdr:nvCxnSpPr>
      <xdr:spPr>
        <a:xfrm flipV="1">
          <a:off x="13893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85852</xdr:rowOff>
    </xdr:to>
    <xdr:cxnSp macro="">
      <xdr:nvCxnSpPr>
        <xdr:cNvPr id="319" name="直線コネクタ 318"/>
        <xdr:cNvCxnSpPr/>
      </xdr:nvCxnSpPr>
      <xdr:spPr>
        <a:xfrm>
          <a:off x="13004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9" name="楕円 328"/>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0"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1" name="楕円 330"/>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32" name="テキスト ボックス 331"/>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4" name="テキスト ボックス 33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5" name="楕円 334"/>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6" name="テキスト ボックス 335"/>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8" name="テキスト ボックス 337"/>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令和５年度は、分母にあたる経常一般財源等が増となり、公債費が減となったことから、前年度比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153670</xdr:rowOff>
    </xdr:from>
    <xdr:to>
      <xdr:col>24</xdr:col>
      <xdr:colOff>25400</xdr:colOff>
      <xdr:row>74</xdr:row>
      <xdr:rowOff>81280</xdr:rowOff>
    </xdr:to>
    <xdr:cxnSp macro="">
      <xdr:nvCxnSpPr>
        <xdr:cNvPr id="371" name="直線コネクタ 370"/>
        <xdr:cNvCxnSpPr/>
      </xdr:nvCxnSpPr>
      <xdr:spPr>
        <a:xfrm flipV="1">
          <a:off x="3987800" y="12669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81280</xdr:rowOff>
    </xdr:to>
    <xdr:cxnSp macro="">
      <xdr:nvCxnSpPr>
        <xdr:cNvPr id="374" name="直線コネクタ 373"/>
        <xdr:cNvCxnSpPr/>
      </xdr:nvCxnSpPr>
      <xdr:spPr>
        <a:xfrm>
          <a:off x="3098800" y="12730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149860</xdr:rowOff>
    </xdr:to>
    <xdr:cxnSp macro="">
      <xdr:nvCxnSpPr>
        <xdr:cNvPr id="377" name="直線コネクタ 376"/>
        <xdr:cNvCxnSpPr/>
      </xdr:nvCxnSpPr>
      <xdr:spPr>
        <a:xfrm flipV="1">
          <a:off x="2209800" y="12730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8890</xdr:rowOff>
    </xdr:to>
    <xdr:cxnSp macro="">
      <xdr:nvCxnSpPr>
        <xdr:cNvPr id="380" name="直線コネクタ 379"/>
        <xdr:cNvCxnSpPr/>
      </xdr:nvCxnSpPr>
      <xdr:spPr>
        <a:xfrm flipV="1">
          <a:off x="1320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102870</xdr:rowOff>
    </xdr:from>
    <xdr:to>
      <xdr:col>24</xdr:col>
      <xdr:colOff>76200</xdr:colOff>
      <xdr:row>74</xdr:row>
      <xdr:rowOff>33020</xdr:rowOff>
    </xdr:to>
    <xdr:sp macro="" textlink="">
      <xdr:nvSpPr>
        <xdr:cNvPr id="390" name="楕円 389"/>
        <xdr:cNvSpPr/>
      </xdr:nvSpPr>
      <xdr:spPr>
        <a:xfrm>
          <a:off x="47752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11447</xdr:rowOff>
    </xdr:from>
    <xdr:ext cx="762000" cy="259045"/>
    <xdr:sp macro="" textlink="">
      <xdr:nvSpPr>
        <xdr:cNvPr id="391" name="公債費該当値テキスト"/>
        <xdr:cNvSpPr txBox="1"/>
      </xdr:nvSpPr>
      <xdr:spPr>
        <a:xfrm>
          <a:off x="4914900" y="1252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2" name="楕円 391"/>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3" name="テキスト ボックス 392"/>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4" name="楕円 393"/>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5" name="テキスト ボックス 394"/>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6" name="楕円 395"/>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7" name="テキスト ボックス 396"/>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8.0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ポイントの減となり、類似団体平均を下回っている。</a:t>
          </a: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79</xdr:row>
      <xdr:rowOff>146050</xdr:rowOff>
    </xdr:to>
    <xdr:cxnSp macro="">
      <xdr:nvCxnSpPr>
        <xdr:cNvPr id="432" name="直線コネクタ 431"/>
        <xdr:cNvCxnSpPr/>
      </xdr:nvCxnSpPr>
      <xdr:spPr>
        <a:xfrm flipV="1">
          <a:off x="15671800" y="130810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79</xdr:row>
      <xdr:rowOff>146050</xdr:rowOff>
    </xdr:to>
    <xdr:cxnSp macro="">
      <xdr:nvCxnSpPr>
        <xdr:cNvPr id="435" name="直線コネクタ 434"/>
        <xdr:cNvCxnSpPr/>
      </xdr:nvCxnSpPr>
      <xdr:spPr>
        <a:xfrm>
          <a:off x="14782800" y="1298194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78</xdr:row>
      <xdr:rowOff>134620</xdr:rowOff>
    </xdr:to>
    <xdr:cxnSp macro="">
      <xdr:nvCxnSpPr>
        <xdr:cNvPr id="438" name="直線コネクタ 437"/>
        <xdr:cNvCxnSpPr/>
      </xdr:nvCxnSpPr>
      <xdr:spPr>
        <a:xfrm flipV="1">
          <a:off x="13893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46989</xdr:rowOff>
    </xdr:to>
    <xdr:cxnSp macro="">
      <xdr:nvCxnSpPr>
        <xdr:cNvPr id="441" name="直線コネクタ 440"/>
        <xdr:cNvCxnSpPr/>
      </xdr:nvCxnSpPr>
      <xdr:spPr>
        <a:xfrm flipV="1">
          <a:off x="13004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1" name="楕円 450"/>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52" name="公債費以外該当値テキスト"/>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53" name="楕円 452"/>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54" name="テキスト ボックス 453"/>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7" name="楕円 456"/>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8" name="テキスト ボックス 457"/>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660</xdr:rowOff>
    </xdr:from>
    <xdr:to>
      <xdr:col>29</xdr:col>
      <xdr:colOff>127000</xdr:colOff>
      <xdr:row>18</xdr:row>
      <xdr:rowOff>52347</xdr:rowOff>
    </xdr:to>
    <xdr:cxnSp macro="">
      <xdr:nvCxnSpPr>
        <xdr:cNvPr id="48" name="直線コネクタ 47"/>
        <xdr:cNvCxnSpPr/>
      </xdr:nvCxnSpPr>
      <xdr:spPr bwMode="auto">
        <a:xfrm flipV="1">
          <a:off x="5003800" y="3134385"/>
          <a:ext cx="647700" cy="5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44460</xdr:rowOff>
    </xdr:from>
    <xdr:to>
      <xdr:col>26</xdr:col>
      <xdr:colOff>50800</xdr:colOff>
      <xdr:row>18</xdr:row>
      <xdr:rowOff>52347</xdr:rowOff>
    </xdr:to>
    <xdr:cxnSp macro="">
      <xdr:nvCxnSpPr>
        <xdr:cNvPr id="51" name="直線コネクタ 50"/>
        <xdr:cNvCxnSpPr/>
      </xdr:nvCxnSpPr>
      <xdr:spPr bwMode="auto">
        <a:xfrm>
          <a:off x="4305300" y="3178185"/>
          <a:ext cx="6985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33236</xdr:rowOff>
    </xdr:from>
    <xdr:to>
      <xdr:col>22</xdr:col>
      <xdr:colOff>114300</xdr:colOff>
      <xdr:row>18</xdr:row>
      <xdr:rowOff>44460</xdr:rowOff>
    </xdr:to>
    <xdr:cxnSp macro="">
      <xdr:nvCxnSpPr>
        <xdr:cNvPr id="54" name="直線コネクタ 53"/>
        <xdr:cNvCxnSpPr/>
      </xdr:nvCxnSpPr>
      <xdr:spPr bwMode="auto">
        <a:xfrm>
          <a:off x="3606800" y="3166961"/>
          <a:ext cx="698500" cy="1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33236</xdr:rowOff>
    </xdr:from>
    <xdr:to>
      <xdr:col>18</xdr:col>
      <xdr:colOff>177800</xdr:colOff>
      <xdr:row>18</xdr:row>
      <xdr:rowOff>72829</xdr:rowOff>
    </xdr:to>
    <xdr:cxnSp macro="">
      <xdr:nvCxnSpPr>
        <xdr:cNvPr id="57" name="直線コネクタ 56"/>
        <xdr:cNvCxnSpPr/>
      </xdr:nvCxnSpPr>
      <xdr:spPr bwMode="auto">
        <a:xfrm flipV="1">
          <a:off x="2908300" y="3166961"/>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121310</xdr:rowOff>
    </xdr:from>
    <xdr:to>
      <xdr:col>29</xdr:col>
      <xdr:colOff>177800</xdr:colOff>
      <xdr:row>18</xdr:row>
      <xdr:rowOff>51460</xdr:rowOff>
    </xdr:to>
    <xdr:sp macro="" textlink="">
      <xdr:nvSpPr>
        <xdr:cNvPr id="67" name="楕円 66"/>
        <xdr:cNvSpPr/>
      </xdr:nvSpPr>
      <xdr:spPr bwMode="auto">
        <a:xfrm>
          <a:off x="5600700" y="3083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93387</xdr:rowOff>
    </xdr:from>
    <xdr:ext cx="762000" cy="259045"/>
    <xdr:sp macro="" textlink="">
      <xdr:nvSpPr>
        <xdr:cNvPr id="68" name="人口1人当たり決算額の推移該当値テキスト130"/>
        <xdr:cNvSpPr txBox="1"/>
      </xdr:nvSpPr>
      <xdr:spPr>
        <a:xfrm>
          <a:off x="5740400" y="30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1547</xdr:rowOff>
    </xdr:from>
    <xdr:to>
      <xdr:col>26</xdr:col>
      <xdr:colOff>101600</xdr:colOff>
      <xdr:row>18</xdr:row>
      <xdr:rowOff>103147</xdr:rowOff>
    </xdr:to>
    <xdr:sp macro="" textlink="">
      <xdr:nvSpPr>
        <xdr:cNvPr id="69" name="楕円 68"/>
        <xdr:cNvSpPr/>
      </xdr:nvSpPr>
      <xdr:spPr bwMode="auto">
        <a:xfrm>
          <a:off x="4953000" y="313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87924</xdr:rowOff>
    </xdr:from>
    <xdr:ext cx="736600" cy="259045"/>
    <xdr:sp macro="" textlink="">
      <xdr:nvSpPr>
        <xdr:cNvPr id="70" name="テキスト ボックス 69"/>
        <xdr:cNvSpPr txBox="1"/>
      </xdr:nvSpPr>
      <xdr:spPr>
        <a:xfrm>
          <a:off x="4622800" y="322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165110</xdr:rowOff>
    </xdr:from>
    <xdr:to>
      <xdr:col>22</xdr:col>
      <xdr:colOff>165100</xdr:colOff>
      <xdr:row>18</xdr:row>
      <xdr:rowOff>95260</xdr:rowOff>
    </xdr:to>
    <xdr:sp macro="" textlink="">
      <xdr:nvSpPr>
        <xdr:cNvPr id="71" name="楕円 70"/>
        <xdr:cNvSpPr/>
      </xdr:nvSpPr>
      <xdr:spPr bwMode="auto">
        <a:xfrm>
          <a:off x="4254500" y="312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80037</xdr:rowOff>
    </xdr:from>
    <xdr:ext cx="762000" cy="259045"/>
    <xdr:sp macro="" textlink="">
      <xdr:nvSpPr>
        <xdr:cNvPr id="72" name="テキスト ボックス 71"/>
        <xdr:cNvSpPr txBox="1"/>
      </xdr:nvSpPr>
      <xdr:spPr>
        <a:xfrm>
          <a:off x="3924300" y="321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153886</xdr:rowOff>
    </xdr:from>
    <xdr:to>
      <xdr:col>19</xdr:col>
      <xdr:colOff>38100</xdr:colOff>
      <xdr:row>18</xdr:row>
      <xdr:rowOff>84036</xdr:rowOff>
    </xdr:to>
    <xdr:sp macro="" textlink="">
      <xdr:nvSpPr>
        <xdr:cNvPr id="73" name="楕円 72"/>
        <xdr:cNvSpPr/>
      </xdr:nvSpPr>
      <xdr:spPr bwMode="auto">
        <a:xfrm>
          <a:off x="3556000" y="311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68813</xdr:rowOff>
    </xdr:from>
    <xdr:ext cx="762000" cy="259045"/>
    <xdr:sp macro="" textlink="">
      <xdr:nvSpPr>
        <xdr:cNvPr id="74" name="テキスト ボックス 73"/>
        <xdr:cNvSpPr txBox="1"/>
      </xdr:nvSpPr>
      <xdr:spPr>
        <a:xfrm>
          <a:off x="3225800" y="32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22029</xdr:rowOff>
    </xdr:from>
    <xdr:to>
      <xdr:col>15</xdr:col>
      <xdr:colOff>101600</xdr:colOff>
      <xdr:row>18</xdr:row>
      <xdr:rowOff>123630</xdr:rowOff>
    </xdr:to>
    <xdr:sp macro="" textlink="">
      <xdr:nvSpPr>
        <xdr:cNvPr id="75" name="楕円 74"/>
        <xdr:cNvSpPr/>
      </xdr:nvSpPr>
      <xdr:spPr bwMode="auto">
        <a:xfrm>
          <a:off x="2857500" y="315575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108406</xdr:rowOff>
    </xdr:from>
    <xdr:ext cx="762000" cy="259045"/>
    <xdr:sp macro="" textlink="">
      <xdr:nvSpPr>
        <xdr:cNvPr id="76" name="テキスト ボックス 75"/>
        <xdr:cNvSpPr txBox="1"/>
      </xdr:nvSpPr>
      <xdr:spPr>
        <a:xfrm>
          <a:off x="2527300" y="32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18338</xdr:rowOff>
    </xdr:from>
    <xdr:to>
      <xdr:col>29</xdr:col>
      <xdr:colOff>127000</xdr:colOff>
      <xdr:row>37</xdr:row>
      <xdr:rowOff>27140</xdr:rowOff>
    </xdr:to>
    <xdr:cxnSp macro="">
      <xdr:nvCxnSpPr>
        <xdr:cNvPr id="109" name="直線コネクタ 108"/>
        <xdr:cNvCxnSpPr/>
      </xdr:nvCxnSpPr>
      <xdr:spPr bwMode="auto">
        <a:xfrm flipV="1">
          <a:off x="5003800" y="7143038"/>
          <a:ext cx="647700" cy="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27140</xdr:rowOff>
    </xdr:from>
    <xdr:to>
      <xdr:col>26</xdr:col>
      <xdr:colOff>50800</xdr:colOff>
      <xdr:row>37</xdr:row>
      <xdr:rowOff>43752</xdr:rowOff>
    </xdr:to>
    <xdr:cxnSp macro="">
      <xdr:nvCxnSpPr>
        <xdr:cNvPr id="112" name="直線コネクタ 111"/>
        <xdr:cNvCxnSpPr/>
      </xdr:nvCxnSpPr>
      <xdr:spPr bwMode="auto">
        <a:xfrm flipV="1">
          <a:off x="4305300" y="7151840"/>
          <a:ext cx="6985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15101</xdr:rowOff>
    </xdr:from>
    <xdr:to>
      <xdr:col>22</xdr:col>
      <xdr:colOff>114300</xdr:colOff>
      <xdr:row>37</xdr:row>
      <xdr:rowOff>43752</xdr:rowOff>
    </xdr:to>
    <xdr:cxnSp macro="">
      <xdr:nvCxnSpPr>
        <xdr:cNvPr id="115" name="直線コネクタ 114"/>
        <xdr:cNvCxnSpPr/>
      </xdr:nvCxnSpPr>
      <xdr:spPr bwMode="auto">
        <a:xfrm>
          <a:off x="36068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10338</xdr:rowOff>
    </xdr:from>
    <xdr:to>
      <xdr:col>18</xdr:col>
      <xdr:colOff>177800</xdr:colOff>
      <xdr:row>37</xdr:row>
      <xdr:rowOff>15101</xdr:rowOff>
    </xdr:to>
    <xdr:cxnSp macro="">
      <xdr:nvCxnSpPr>
        <xdr:cNvPr id="118" name="直線コネクタ 117"/>
        <xdr:cNvCxnSpPr/>
      </xdr:nvCxnSpPr>
      <xdr:spPr bwMode="auto">
        <a:xfrm>
          <a:off x="29083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138988</xdr:rowOff>
    </xdr:from>
    <xdr:to>
      <xdr:col>29</xdr:col>
      <xdr:colOff>177800</xdr:colOff>
      <xdr:row>37</xdr:row>
      <xdr:rowOff>69138</xdr:rowOff>
    </xdr:to>
    <xdr:sp macro="" textlink="">
      <xdr:nvSpPr>
        <xdr:cNvPr id="128" name="楕円 127"/>
        <xdr:cNvSpPr/>
      </xdr:nvSpPr>
      <xdr:spPr bwMode="auto">
        <a:xfrm>
          <a:off x="5600700" y="709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111065</xdr:rowOff>
    </xdr:from>
    <xdr:ext cx="762000" cy="259045"/>
    <xdr:sp macro="" textlink="">
      <xdr:nvSpPr>
        <xdr:cNvPr id="129" name="人口1人当たり決算額の推移該当値テキスト445"/>
        <xdr:cNvSpPr txBox="1"/>
      </xdr:nvSpPr>
      <xdr:spPr>
        <a:xfrm>
          <a:off x="5740400" y="706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147790</xdr:rowOff>
    </xdr:from>
    <xdr:to>
      <xdr:col>26</xdr:col>
      <xdr:colOff>101600</xdr:colOff>
      <xdr:row>37</xdr:row>
      <xdr:rowOff>77940</xdr:rowOff>
    </xdr:to>
    <xdr:sp macro="" textlink="">
      <xdr:nvSpPr>
        <xdr:cNvPr id="130" name="楕円 129"/>
        <xdr:cNvSpPr/>
      </xdr:nvSpPr>
      <xdr:spPr bwMode="auto">
        <a:xfrm>
          <a:off x="49530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62717</xdr:rowOff>
    </xdr:from>
    <xdr:ext cx="736600" cy="259045"/>
    <xdr:sp macro="" textlink="">
      <xdr:nvSpPr>
        <xdr:cNvPr id="131" name="テキスト ボックス 130"/>
        <xdr:cNvSpPr txBox="1"/>
      </xdr:nvSpPr>
      <xdr:spPr>
        <a:xfrm>
          <a:off x="4622800" y="718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164402</xdr:rowOff>
    </xdr:from>
    <xdr:to>
      <xdr:col>22</xdr:col>
      <xdr:colOff>165100</xdr:colOff>
      <xdr:row>37</xdr:row>
      <xdr:rowOff>94552</xdr:rowOff>
    </xdr:to>
    <xdr:sp macro="" textlink="">
      <xdr:nvSpPr>
        <xdr:cNvPr id="132" name="楕円 131"/>
        <xdr:cNvSpPr/>
      </xdr:nvSpPr>
      <xdr:spPr bwMode="auto">
        <a:xfrm>
          <a:off x="42545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79329</xdr:rowOff>
    </xdr:from>
    <xdr:ext cx="762000" cy="259045"/>
    <xdr:sp macro="" textlink="">
      <xdr:nvSpPr>
        <xdr:cNvPr id="133" name="テキスト ボックス 132"/>
        <xdr:cNvSpPr txBox="1"/>
      </xdr:nvSpPr>
      <xdr:spPr>
        <a:xfrm>
          <a:off x="3924300" y="720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135751</xdr:rowOff>
    </xdr:from>
    <xdr:to>
      <xdr:col>19</xdr:col>
      <xdr:colOff>38100</xdr:colOff>
      <xdr:row>37</xdr:row>
      <xdr:rowOff>65901</xdr:rowOff>
    </xdr:to>
    <xdr:sp macro="" textlink="">
      <xdr:nvSpPr>
        <xdr:cNvPr id="134" name="楕円 133"/>
        <xdr:cNvSpPr/>
      </xdr:nvSpPr>
      <xdr:spPr bwMode="auto">
        <a:xfrm>
          <a:off x="35560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50678</xdr:rowOff>
    </xdr:from>
    <xdr:ext cx="762000" cy="259045"/>
    <xdr:sp macro="" textlink="">
      <xdr:nvSpPr>
        <xdr:cNvPr id="135" name="テキスト ボックス 134"/>
        <xdr:cNvSpPr txBox="1"/>
      </xdr:nvSpPr>
      <xdr:spPr>
        <a:xfrm>
          <a:off x="32258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130988</xdr:rowOff>
    </xdr:from>
    <xdr:to>
      <xdr:col>15</xdr:col>
      <xdr:colOff>101600</xdr:colOff>
      <xdr:row>37</xdr:row>
      <xdr:rowOff>61138</xdr:rowOff>
    </xdr:to>
    <xdr:sp macro="" textlink="">
      <xdr:nvSpPr>
        <xdr:cNvPr id="136" name="楕円 135"/>
        <xdr:cNvSpPr/>
      </xdr:nvSpPr>
      <xdr:spPr bwMode="auto">
        <a:xfrm>
          <a:off x="28575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45915</xdr:rowOff>
    </xdr:from>
    <xdr:ext cx="762000" cy="259045"/>
    <xdr:sp macro="" textlink="">
      <xdr:nvSpPr>
        <xdr:cNvPr id="137" name="テキスト ボックス 136"/>
        <xdr:cNvSpPr txBox="1"/>
      </xdr:nvSpPr>
      <xdr:spPr>
        <a:xfrm>
          <a:off x="25273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45014</xdr:rowOff>
    </xdr:from>
    <xdr:to>
      <xdr:col>24</xdr:col>
      <xdr:colOff>63500</xdr:colOff>
      <xdr:row>37</xdr:row>
      <xdr:rowOff>61747</xdr:rowOff>
    </xdr:to>
    <xdr:cxnSp macro="">
      <xdr:nvCxnSpPr>
        <xdr:cNvPr id="59" name="直線コネクタ 58"/>
        <xdr:cNvCxnSpPr/>
      </xdr:nvCxnSpPr>
      <xdr:spPr>
        <a:xfrm flipV="1">
          <a:off x="3797300" y="6388664"/>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49403</xdr:rowOff>
    </xdr:from>
    <xdr:to>
      <xdr:col>19</xdr:col>
      <xdr:colOff>177800</xdr:colOff>
      <xdr:row>37</xdr:row>
      <xdr:rowOff>61747</xdr:rowOff>
    </xdr:to>
    <xdr:cxnSp macro="">
      <xdr:nvCxnSpPr>
        <xdr:cNvPr id="62" name="直線コネクタ 61"/>
        <xdr:cNvCxnSpPr/>
      </xdr:nvCxnSpPr>
      <xdr:spPr>
        <a:xfrm>
          <a:off x="2908300" y="639305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4666</xdr:rowOff>
    </xdr:from>
    <xdr:to>
      <xdr:col>15</xdr:col>
      <xdr:colOff>50800</xdr:colOff>
      <xdr:row>37</xdr:row>
      <xdr:rowOff>49403</xdr:rowOff>
    </xdr:to>
    <xdr:cxnSp macro="">
      <xdr:nvCxnSpPr>
        <xdr:cNvPr id="65" name="直線コネクタ 64"/>
        <xdr:cNvCxnSpPr/>
      </xdr:nvCxnSpPr>
      <xdr:spPr>
        <a:xfrm>
          <a:off x="2019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4666</xdr:rowOff>
    </xdr:from>
    <xdr:to>
      <xdr:col>10</xdr:col>
      <xdr:colOff>114300</xdr:colOff>
      <xdr:row>37</xdr:row>
      <xdr:rowOff>157554</xdr:rowOff>
    </xdr:to>
    <xdr:cxnSp macro="">
      <xdr:nvCxnSpPr>
        <xdr:cNvPr id="68" name="直線コネクタ 67"/>
        <xdr:cNvCxnSpPr/>
      </xdr:nvCxnSpPr>
      <xdr:spPr>
        <a:xfrm flipV="1">
          <a:off x="1130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165664</xdr:rowOff>
    </xdr:from>
    <xdr:to>
      <xdr:col>24</xdr:col>
      <xdr:colOff>114300</xdr:colOff>
      <xdr:row>37</xdr:row>
      <xdr:rowOff>95814</xdr:rowOff>
    </xdr:to>
    <xdr:sp macro="" textlink="">
      <xdr:nvSpPr>
        <xdr:cNvPr id="78" name="楕円 77"/>
        <xdr:cNvSpPr/>
      </xdr:nvSpPr>
      <xdr:spPr>
        <a:xfrm>
          <a:off x="4584700" y="63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144091</xdr:rowOff>
    </xdr:from>
    <xdr:ext cx="534377" cy="259045"/>
    <xdr:sp macro="" textlink="">
      <xdr:nvSpPr>
        <xdr:cNvPr id="79" name="人件費該当値テキスト"/>
        <xdr:cNvSpPr txBox="1"/>
      </xdr:nvSpPr>
      <xdr:spPr>
        <a:xfrm>
          <a:off x="4686300" y="63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10947</xdr:rowOff>
    </xdr:from>
    <xdr:to>
      <xdr:col>20</xdr:col>
      <xdr:colOff>38100</xdr:colOff>
      <xdr:row>37</xdr:row>
      <xdr:rowOff>112547</xdr:rowOff>
    </xdr:to>
    <xdr:sp macro="" textlink="">
      <xdr:nvSpPr>
        <xdr:cNvPr id="80" name="楕円 79"/>
        <xdr:cNvSpPr/>
      </xdr:nvSpPr>
      <xdr:spPr>
        <a:xfrm>
          <a:off x="37465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103674</xdr:rowOff>
    </xdr:from>
    <xdr:ext cx="534377" cy="259045"/>
    <xdr:sp macro="" textlink="">
      <xdr:nvSpPr>
        <xdr:cNvPr id="81" name="テキスト ボックス 80"/>
        <xdr:cNvSpPr txBox="1"/>
      </xdr:nvSpPr>
      <xdr:spPr>
        <a:xfrm>
          <a:off x="3530111" y="64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170053</xdr:rowOff>
    </xdr:from>
    <xdr:to>
      <xdr:col>15</xdr:col>
      <xdr:colOff>101600</xdr:colOff>
      <xdr:row>37</xdr:row>
      <xdr:rowOff>100203</xdr:rowOff>
    </xdr:to>
    <xdr:sp macro="" textlink="">
      <xdr:nvSpPr>
        <xdr:cNvPr id="82" name="楕円 81"/>
        <xdr:cNvSpPr/>
      </xdr:nvSpPr>
      <xdr:spPr>
        <a:xfrm>
          <a:off x="2857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91330</xdr:rowOff>
    </xdr:from>
    <xdr:ext cx="534377" cy="259045"/>
    <xdr:sp macro="" textlink="">
      <xdr:nvSpPr>
        <xdr:cNvPr id="83" name="テキスト ボックス 82"/>
        <xdr:cNvSpPr txBox="1"/>
      </xdr:nvSpPr>
      <xdr:spPr>
        <a:xfrm>
          <a:off x="2641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125316</xdr:rowOff>
    </xdr:from>
    <xdr:to>
      <xdr:col>10</xdr:col>
      <xdr:colOff>165100</xdr:colOff>
      <xdr:row>37</xdr:row>
      <xdr:rowOff>55466</xdr:rowOff>
    </xdr:to>
    <xdr:sp macro="" textlink="">
      <xdr:nvSpPr>
        <xdr:cNvPr id="84" name="楕円 83"/>
        <xdr:cNvSpPr/>
      </xdr:nvSpPr>
      <xdr:spPr>
        <a:xfrm>
          <a:off x="1968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46593</xdr:rowOff>
    </xdr:from>
    <xdr:ext cx="534377" cy="259045"/>
    <xdr:sp macro="" textlink="">
      <xdr:nvSpPr>
        <xdr:cNvPr id="85" name="テキスト ボックス 84"/>
        <xdr:cNvSpPr txBox="1"/>
      </xdr:nvSpPr>
      <xdr:spPr>
        <a:xfrm>
          <a:off x="1752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106754</xdr:rowOff>
    </xdr:from>
    <xdr:to>
      <xdr:col>6</xdr:col>
      <xdr:colOff>38100</xdr:colOff>
      <xdr:row>38</xdr:row>
      <xdr:rowOff>36903</xdr:rowOff>
    </xdr:to>
    <xdr:sp macro="" textlink="">
      <xdr:nvSpPr>
        <xdr:cNvPr id="86" name="楕円 85"/>
        <xdr:cNvSpPr/>
      </xdr:nvSpPr>
      <xdr:spPr>
        <a:xfrm>
          <a:off x="1079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28031</xdr:rowOff>
    </xdr:from>
    <xdr:ext cx="534377" cy="259045"/>
    <xdr:sp macro="" textlink="">
      <xdr:nvSpPr>
        <xdr:cNvPr id="87" name="テキスト ボックス 86"/>
        <xdr:cNvSpPr txBox="1"/>
      </xdr:nvSpPr>
      <xdr:spPr>
        <a:xfrm>
          <a:off x="863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41990</xdr:rowOff>
    </xdr:from>
    <xdr:to>
      <xdr:col>24</xdr:col>
      <xdr:colOff>63500</xdr:colOff>
      <xdr:row>56</xdr:row>
      <xdr:rowOff>121918</xdr:rowOff>
    </xdr:to>
    <xdr:cxnSp macro="">
      <xdr:nvCxnSpPr>
        <xdr:cNvPr id="119" name="直線コネクタ 118"/>
        <xdr:cNvCxnSpPr/>
      </xdr:nvCxnSpPr>
      <xdr:spPr>
        <a:xfrm>
          <a:off x="3797300" y="9643190"/>
          <a:ext cx="838200" cy="7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41990</xdr:rowOff>
    </xdr:from>
    <xdr:to>
      <xdr:col>19</xdr:col>
      <xdr:colOff>177800</xdr:colOff>
      <xdr:row>56</xdr:row>
      <xdr:rowOff>55477</xdr:rowOff>
    </xdr:to>
    <xdr:cxnSp macro="">
      <xdr:nvCxnSpPr>
        <xdr:cNvPr id="122" name="直線コネクタ 121"/>
        <xdr:cNvCxnSpPr/>
      </xdr:nvCxnSpPr>
      <xdr:spPr>
        <a:xfrm flipV="1">
          <a:off x="2908300" y="96431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55477</xdr:rowOff>
    </xdr:from>
    <xdr:to>
      <xdr:col>15</xdr:col>
      <xdr:colOff>50800</xdr:colOff>
      <xdr:row>57</xdr:row>
      <xdr:rowOff>94764</xdr:rowOff>
    </xdr:to>
    <xdr:cxnSp macro="">
      <xdr:nvCxnSpPr>
        <xdr:cNvPr id="125" name="直線コネクタ 124"/>
        <xdr:cNvCxnSpPr/>
      </xdr:nvCxnSpPr>
      <xdr:spPr>
        <a:xfrm flipV="1">
          <a:off x="2019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94764</xdr:rowOff>
    </xdr:from>
    <xdr:to>
      <xdr:col>10</xdr:col>
      <xdr:colOff>114300</xdr:colOff>
      <xdr:row>57</xdr:row>
      <xdr:rowOff>120138</xdr:rowOff>
    </xdr:to>
    <xdr:cxnSp macro="">
      <xdr:nvCxnSpPr>
        <xdr:cNvPr id="128" name="直線コネクタ 127"/>
        <xdr:cNvCxnSpPr/>
      </xdr:nvCxnSpPr>
      <xdr:spPr>
        <a:xfrm flipV="1">
          <a:off x="1130300" y="9867414"/>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71118</xdr:rowOff>
    </xdr:from>
    <xdr:to>
      <xdr:col>24</xdr:col>
      <xdr:colOff>114300</xdr:colOff>
      <xdr:row>57</xdr:row>
      <xdr:rowOff>1268</xdr:rowOff>
    </xdr:to>
    <xdr:sp macro="" textlink="">
      <xdr:nvSpPr>
        <xdr:cNvPr id="138" name="楕円 137"/>
        <xdr:cNvSpPr/>
      </xdr:nvSpPr>
      <xdr:spPr>
        <a:xfrm>
          <a:off x="4584700" y="9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93995</xdr:rowOff>
    </xdr:from>
    <xdr:ext cx="534377" cy="259045"/>
    <xdr:sp macro="" textlink="">
      <xdr:nvSpPr>
        <xdr:cNvPr id="139" name="物件費該当値テキスト"/>
        <xdr:cNvSpPr txBox="1"/>
      </xdr:nvSpPr>
      <xdr:spPr>
        <a:xfrm>
          <a:off x="4686300" y="95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162640</xdr:rowOff>
    </xdr:from>
    <xdr:to>
      <xdr:col>20</xdr:col>
      <xdr:colOff>38100</xdr:colOff>
      <xdr:row>56</xdr:row>
      <xdr:rowOff>92790</xdr:rowOff>
    </xdr:to>
    <xdr:sp macro="" textlink="">
      <xdr:nvSpPr>
        <xdr:cNvPr id="140" name="楕円 139"/>
        <xdr:cNvSpPr/>
      </xdr:nvSpPr>
      <xdr:spPr>
        <a:xfrm>
          <a:off x="37465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109317</xdr:rowOff>
    </xdr:from>
    <xdr:ext cx="534377" cy="259045"/>
    <xdr:sp macro="" textlink="">
      <xdr:nvSpPr>
        <xdr:cNvPr id="141" name="テキスト ボックス 140"/>
        <xdr:cNvSpPr txBox="1"/>
      </xdr:nvSpPr>
      <xdr:spPr>
        <a:xfrm>
          <a:off x="3530111" y="9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4677</xdr:rowOff>
    </xdr:from>
    <xdr:to>
      <xdr:col>15</xdr:col>
      <xdr:colOff>101600</xdr:colOff>
      <xdr:row>56</xdr:row>
      <xdr:rowOff>106277</xdr:rowOff>
    </xdr:to>
    <xdr:sp macro="" textlink="">
      <xdr:nvSpPr>
        <xdr:cNvPr id="142" name="楕円 141"/>
        <xdr:cNvSpPr/>
      </xdr:nvSpPr>
      <xdr:spPr>
        <a:xfrm>
          <a:off x="2857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122804</xdr:rowOff>
    </xdr:from>
    <xdr:ext cx="534377" cy="259045"/>
    <xdr:sp macro="" textlink="">
      <xdr:nvSpPr>
        <xdr:cNvPr id="143" name="テキスト ボックス 142"/>
        <xdr:cNvSpPr txBox="1"/>
      </xdr:nvSpPr>
      <xdr:spPr>
        <a:xfrm>
          <a:off x="2641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43964</xdr:rowOff>
    </xdr:from>
    <xdr:to>
      <xdr:col>10</xdr:col>
      <xdr:colOff>165100</xdr:colOff>
      <xdr:row>57</xdr:row>
      <xdr:rowOff>145564</xdr:rowOff>
    </xdr:to>
    <xdr:sp macro="" textlink="">
      <xdr:nvSpPr>
        <xdr:cNvPr id="144" name="楕円 143"/>
        <xdr:cNvSpPr/>
      </xdr:nvSpPr>
      <xdr:spPr>
        <a:xfrm>
          <a:off x="1968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162091</xdr:rowOff>
    </xdr:from>
    <xdr:ext cx="534377" cy="259045"/>
    <xdr:sp macro="" textlink="">
      <xdr:nvSpPr>
        <xdr:cNvPr id="145" name="テキスト ボックス 144"/>
        <xdr:cNvSpPr txBox="1"/>
      </xdr:nvSpPr>
      <xdr:spPr>
        <a:xfrm>
          <a:off x="1752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69338</xdr:rowOff>
    </xdr:from>
    <xdr:to>
      <xdr:col>6</xdr:col>
      <xdr:colOff>38100</xdr:colOff>
      <xdr:row>57</xdr:row>
      <xdr:rowOff>170938</xdr:rowOff>
    </xdr:to>
    <xdr:sp macro="" textlink="">
      <xdr:nvSpPr>
        <xdr:cNvPr id="146" name="楕円 145"/>
        <xdr:cNvSpPr/>
      </xdr:nvSpPr>
      <xdr:spPr>
        <a:xfrm>
          <a:off x="10795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16015</xdr:rowOff>
    </xdr:from>
    <xdr:ext cx="534377" cy="259045"/>
    <xdr:sp macro="" textlink="">
      <xdr:nvSpPr>
        <xdr:cNvPr id="147" name="テキスト ボックス 146"/>
        <xdr:cNvSpPr txBox="1"/>
      </xdr:nvSpPr>
      <xdr:spPr>
        <a:xfrm>
          <a:off x="863111" y="96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57862</xdr:rowOff>
    </xdr:from>
    <xdr:to>
      <xdr:col>24</xdr:col>
      <xdr:colOff>63500</xdr:colOff>
      <xdr:row>77</xdr:row>
      <xdr:rowOff>68605</xdr:rowOff>
    </xdr:to>
    <xdr:cxnSp macro="">
      <xdr:nvCxnSpPr>
        <xdr:cNvPr id="172" name="直線コネクタ 171"/>
        <xdr:cNvCxnSpPr/>
      </xdr:nvCxnSpPr>
      <xdr:spPr>
        <a:xfrm flipV="1">
          <a:off x="3797300" y="13259512"/>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54260</xdr:rowOff>
    </xdr:from>
    <xdr:to>
      <xdr:col>19</xdr:col>
      <xdr:colOff>177800</xdr:colOff>
      <xdr:row>77</xdr:row>
      <xdr:rowOff>68605</xdr:rowOff>
    </xdr:to>
    <xdr:cxnSp macro="">
      <xdr:nvCxnSpPr>
        <xdr:cNvPr id="175" name="直線コネクタ 174"/>
        <xdr:cNvCxnSpPr/>
      </xdr:nvCxnSpPr>
      <xdr:spPr>
        <a:xfrm>
          <a:off x="2908300" y="13255910"/>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53118</xdr:rowOff>
    </xdr:from>
    <xdr:to>
      <xdr:col>15</xdr:col>
      <xdr:colOff>50800</xdr:colOff>
      <xdr:row>77</xdr:row>
      <xdr:rowOff>54260</xdr:rowOff>
    </xdr:to>
    <xdr:cxnSp macro="">
      <xdr:nvCxnSpPr>
        <xdr:cNvPr id="178" name="直線コネクタ 177"/>
        <xdr:cNvCxnSpPr/>
      </xdr:nvCxnSpPr>
      <xdr:spPr>
        <a:xfrm>
          <a:off x="2019300" y="132547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53118</xdr:rowOff>
    </xdr:from>
    <xdr:to>
      <xdr:col>10</xdr:col>
      <xdr:colOff>114300</xdr:colOff>
      <xdr:row>77</xdr:row>
      <xdr:rowOff>66777</xdr:rowOff>
    </xdr:to>
    <xdr:cxnSp macro="">
      <xdr:nvCxnSpPr>
        <xdr:cNvPr id="181" name="直線コネクタ 180"/>
        <xdr:cNvCxnSpPr/>
      </xdr:nvCxnSpPr>
      <xdr:spPr>
        <a:xfrm flipV="1">
          <a:off x="1130300" y="13254768"/>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7062</xdr:rowOff>
    </xdr:from>
    <xdr:to>
      <xdr:col>24</xdr:col>
      <xdr:colOff>114300</xdr:colOff>
      <xdr:row>77</xdr:row>
      <xdr:rowOff>108662</xdr:rowOff>
    </xdr:to>
    <xdr:sp macro="" textlink="">
      <xdr:nvSpPr>
        <xdr:cNvPr id="191" name="楕円 190"/>
        <xdr:cNvSpPr/>
      </xdr:nvSpPr>
      <xdr:spPr>
        <a:xfrm>
          <a:off x="4584700" y="132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93439</xdr:rowOff>
    </xdr:from>
    <xdr:ext cx="469744" cy="259045"/>
    <xdr:sp macro="" textlink="">
      <xdr:nvSpPr>
        <xdr:cNvPr id="192" name="維持補修費該当値テキスト"/>
        <xdr:cNvSpPr txBox="1"/>
      </xdr:nvSpPr>
      <xdr:spPr>
        <a:xfrm>
          <a:off x="4686300" y="131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17805</xdr:rowOff>
    </xdr:from>
    <xdr:to>
      <xdr:col>20</xdr:col>
      <xdr:colOff>38100</xdr:colOff>
      <xdr:row>77</xdr:row>
      <xdr:rowOff>119405</xdr:rowOff>
    </xdr:to>
    <xdr:sp macro="" textlink="">
      <xdr:nvSpPr>
        <xdr:cNvPr id="193" name="楕円 192"/>
        <xdr:cNvSpPr/>
      </xdr:nvSpPr>
      <xdr:spPr>
        <a:xfrm>
          <a:off x="3746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110532</xdr:rowOff>
    </xdr:from>
    <xdr:ext cx="469744" cy="259045"/>
    <xdr:sp macro="" textlink="">
      <xdr:nvSpPr>
        <xdr:cNvPr id="194" name="テキスト ボックス 193"/>
        <xdr:cNvSpPr txBox="1"/>
      </xdr:nvSpPr>
      <xdr:spPr>
        <a:xfrm>
          <a:off x="3562428" y="133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3460</xdr:rowOff>
    </xdr:from>
    <xdr:to>
      <xdr:col>15</xdr:col>
      <xdr:colOff>101600</xdr:colOff>
      <xdr:row>77</xdr:row>
      <xdr:rowOff>105060</xdr:rowOff>
    </xdr:to>
    <xdr:sp macro="" textlink="">
      <xdr:nvSpPr>
        <xdr:cNvPr id="195" name="楕円 194"/>
        <xdr:cNvSpPr/>
      </xdr:nvSpPr>
      <xdr:spPr>
        <a:xfrm>
          <a:off x="2857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96187</xdr:rowOff>
    </xdr:from>
    <xdr:ext cx="469744" cy="259045"/>
    <xdr:sp macro="" textlink="">
      <xdr:nvSpPr>
        <xdr:cNvPr id="196" name="テキスト ボックス 195"/>
        <xdr:cNvSpPr txBox="1"/>
      </xdr:nvSpPr>
      <xdr:spPr>
        <a:xfrm>
          <a:off x="2673428" y="132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2318</xdr:rowOff>
    </xdr:from>
    <xdr:to>
      <xdr:col>10</xdr:col>
      <xdr:colOff>165100</xdr:colOff>
      <xdr:row>77</xdr:row>
      <xdr:rowOff>103918</xdr:rowOff>
    </xdr:to>
    <xdr:sp macro="" textlink="">
      <xdr:nvSpPr>
        <xdr:cNvPr id="197" name="楕円 196"/>
        <xdr:cNvSpPr/>
      </xdr:nvSpPr>
      <xdr:spPr>
        <a:xfrm>
          <a:off x="1968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95045</xdr:rowOff>
    </xdr:from>
    <xdr:ext cx="469744" cy="259045"/>
    <xdr:sp macro="" textlink="">
      <xdr:nvSpPr>
        <xdr:cNvPr id="198" name="テキスト ボックス 197"/>
        <xdr:cNvSpPr txBox="1"/>
      </xdr:nvSpPr>
      <xdr:spPr>
        <a:xfrm>
          <a:off x="1784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15977</xdr:rowOff>
    </xdr:from>
    <xdr:to>
      <xdr:col>6</xdr:col>
      <xdr:colOff>38100</xdr:colOff>
      <xdr:row>77</xdr:row>
      <xdr:rowOff>117577</xdr:rowOff>
    </xdr:to>
    <xdr:sp macro="" textlink="">
      <xdr:nvSpPr>
        <xdr:cNvPr id="199" name="楕円 198"/>
        <xdr:cNvSpPr/>
      </xdr:nvSpPr>
      <xdr:spPr>
        <a:xfrm>
          <a:off x="1079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108704</xdr:rowOff>
    </xdr:from>
    <xdr:ext cx="469744" cy="259045"/>
    <xdr:sp macro="" textlink="">
      <xdr:nvSpPr>
        <xdr:cNvPr id="200" name="テキスト ボックス 199"/>
        <xdr:cNvSpPr txBox="1"/>
      </xdr:nvSpPr>
      <xdr:spPr>
        <a:xfrm>
          <a:off x="895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90329</xdr:rowOff>
    </xdr:from>
    <xdr:to>
      <xdr:col>24</xdr:col>
      <xdr:colOff>63500</xdr:colOff>
      <xdr:row>94</xdr:row>
      <xdr:rowOff>164190</xdr:rowOff>
    </xdr:to>
    <xdr:cxnSp macro="">
      <xdr:nvCxnSpPr>
        <xdr:cNvPr id="230" name="直線コネクタ 229"/>
        <xdr:cNvCxnSpPr/>
      </xdr:nvCxnSpPr>
      <xdr:spPr>
        <a:xfrm flipV="1">
          <a:off x="3797300" y="16206629"/>
          <a:ext cx="8382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55735</xdr:rowOff>
    </xdr:from>
    <xdr:to>
      <xdr:col>19</xdr:col>
      <xdr:colOff>177800</xdr:colOff>
      <xdr:row>94</xdr:row>
      <xdr:rowOff>164190</xdr:rowOff>
    </xdr:to>
    <xdr:cxnSp macro="">
      <xdr:nvCxnSpPr>
        <xdr:cNvPr id="233" name="直線コネクタ 232"/>
        <xdr:cNvCxnSpPr/>
      </xdr:nvCxnSpPr>
      <xdr:spPr>
        <a:xfrm>
          <a:off x="2908300" y="16172035"/>
          <a:ext cx="8890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55735</xdr:rowOff>
    </xdr:from>
    <xdr:to>
      <xdr:col>15</xdr:col>
      <xdr:colOff>50800</xdr:colOff>
      <xdr:row>95</xdr:row>
      <xdr:rowOff>80828</xdr:rowOff>
    </xdr:to>
    <xdr:cxnSp macro="">
      <xdr:nvCxnSpPr>
        <xdr:cNvPr id="236" name="直線コネクタ 235"/>
        <xdr:cNvCxnSpPr/>
      </xdr:nvCxnSpPr>
      <xdr:spPr>
        <a:xfrm flipV="1">
          <a:off x="2019300" y="16172035"/>
          <a:ext cx="889000" cy="1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80828</xdr:rowOff>
    </xdr:from>
    <xdr:to>
      <xdr:col>10</xdr:col>
      <xdr:colOff>114300</xdr:colOff>
      <xdr:row>95</xdr:row>
      <xdr:rowOff>96762</xdr:rowOff>
    </xdr:to>
    <xdr:cxnSp macro="">
      <xdr:nvCxnSpPr>
        <xdr:cNvPr id="239" name="直線コネクタ 238"/>
        <xdr:cNvCxnSpPr/>
      </xdr:nvCxnSpPr>
      <xdr:spPr>
        <a:xfrm flipV="1">
          <a:off x="1130300" y="16368578"/>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39529</xdr:rowOff>
    </xdr:from>
    <xdr:to>
      <xdr:col>24</xdr:col>
      <xdr:colOff>114300</xdr:colOff>
      <xdr:row>94</xdr:row>
      <xdr:rowOff>141129</xdr:rowOff>
    </xdr:to>
    <xdr:sp macro="" textlink="">
      <xdr:nvSpPr>
        <xdr:cNvPr id="249" name="楕円 248"/>
        <xdr:cNvSpPr/>
      </xdr:nvSpPr>
      <xdr:spPr>
        <a:xfrm>
          <a:off x="4584700" y="161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62406</xdr:rowOff>
    </xdr:from>
    <xdr:ext cx="599010" cy="259045"/>
    <xdr:sp macro="" textlink="">
      <xdr:nvSpPr>
        <xdr:cNvPr id="250" name="扶助費該当値テキスト"/>
        <xdr:cNvSpPr txBox="1"/>
      </xdr:nvSpPr>
      <xdr:spPr>
        <a:xfrm>
          <a:off x="4686300" y="1600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113390</xdr:rowOff>
    </xdr:from>
    <xdr:to>
      <xdr:col>20</xdr:col>
      <xdr:colOff>38100</xdr:colOff>
      <xdr:row>95</xdr:row>
      <xdr:rowOff>43540</xdr:rowOff>
    </xdr:to>
    <xdr:sp macro="" textlink="">
      <xdr:nvSpPr>
        <xdr:cNvPr id="251" name="楕円 250"/>
        <xdr:cNvSpPr/>
      </xdr:nvSpPr>
      <xdr:spPr>
        <a:xfrm>
          <a:off x="3746500" y="162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60067</xdr:rowOff>
    </xdr:from>
    <xdr:ext cx="599010" cy="259045"/>
    <xdr:sp macro="" textlink="">
      <xdr:nvSpPr>
        <xdr:cNvPr id="252" name="テキスト ボックス 251"/>
        <xdr:cNvSpPr txBox="1"/>
      </xdr:nvSpPr>
      <xdr:spPr>
        <a:xfrm>
          <a:off x="3497795" y="160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4935</xdr:rowOff>
    </xdr:from>
    <xdr:to>
      <xdr:col>15</xdr:col>
      <xdr:colOff>101600</xdr:colOff>
      <xdr:row>94</xdr:row>
      <xdr:rowOff>106535</xdr:rowOff>
    </xdr:to>
    <xdr:sp macro="" textlink="">
      <xdr:nvSpPr>
        <xdr:cNvPr id="253" name="楕円 252"/>
        <xdr:cNvSpPr/>
      </xdr:nvSpPr>
      <xdr:spPr>
        <a:xfrm>
          <a:off x="2857500" y="161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123062</xdr:rowOff>
    </xdr:from>
    <xdr:ext cx="599010" cy="259045"/>
    <xdr:sp macro="" textlink="">
      <xdr:nvSpPr>
        <xdr:cNvPr id="254" name="テキスト ボックス 253"/>
        <xdr:cNvSpPr txBox="1"/>
      </xdr:nvSpPr>
      <xdr:spPr>
        <a:xfrm>
          <a:off x="2608795" y="158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30028</xdr:rowOff>
    </xdr:from>
    <xdr:to>
      <xdr:col>10</xdr:col>
      <xdr:colOff>165100</xdr:colOff>
      <xdr:row>95</xdr:row>
      <xdr:rowOff>131628</xdr:rowOff>
    </xdr:to>
    <xdr:sp macro="" textlink="">
      <xdr:nvSpPr>
        <xdr:cNvPr id="255" name="楕円 254"/>
        <xdr:cNvSpPr/>
      </xdr:nvSpPr>
      <xdr:spPr>
        <a:xfrm>
          <a:off x="1968500" y="16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148155</xdr:rowOff>
    </xdr:from>
    <xdr:ext cx="599010" cy="259045"/>
    <xdr:sp macro="" textlink="">
      <xdr:nvSpPr>
        <xdr:cNvPr id="256" name="テキスト ボックス 255"/>
        <xdr:cNvSpPr txBox="1"/>
      </xdr:nvSpPr>
      <xdr:spPr>
        <a:xfrm>
          <a:off x="1719795" y="160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45962</xdr:rowOff>
    </xdr:from>
    <xdr:to>
      <xdr:col>6</xdr:col>
      <xdr:colOff>38100</xdr:colOff>
      <xdr:row>95</xdr:row>
      <xdr:rowOff>147562</xdr:rowOff>
    </xdr:to>
    <xdr:sp macro="" textlink="">
      <xdr:nvSpPr>
        <xdr:cNvPr id="257" name="楕円 256"/>
        <xdr:cNvSpPr/>
      </xdr:nvSpPr>
      <xdr:spPr>
        <a:xfrm>
          <a:off x="1079500" y="16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164089</xdr:rowOff>
    </xdr:from>
    <xdr:ext cx="599010" cy="259045"/>
    <xdr:sp macro="" textlink="">
      <xdr:nvSpPr>
        <xdr:cNvPr id="258" name="テキスト ボックス 257"/>
        <xdr:cNvSpPr txBox="1"/>
      </xdr:nvSpPr>
      <xdr:spPr>
        <a:xfrm>
          <a:off x="830795" y="16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44526</xdr:rowOff>
    </xdr:from>
    <xdr:to>
      <xdr:col>55</xdr:col>
      <xdr:colOff>0</xdr:colOff>
      <xdr:row>36</xdr:row>
      <xdr:rowOff>167099</xdr:rowOff>
    </xdr:to>
    <xdr:cxnSp macro="">
      <xdr:nvCxnSpPr>
        <xdr:cNvPr id="289" name="直線コネクタ 288"/>
        <xdr:cNvCxnSpPr/>
      </xdr:nvCxnSpPr>
      <xdr:spPr>
        <a:xfrm>
          <a:off x="9639300" y="6216726"/>
          <a:ext cx="8382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44526</xdr:rowOff>
    </xdr:from>
    <xdr:to>
      <xdr:col>50</xdr:col>
      <xdr:colOff>114300</xdr:colOff>
      <xdr:row>37</xdr:row>
      <xdr:rowOff>25433</xdr:rowOff>
    </xdr:to>
    <xdr:cxnSp macro="">
      <xdr:nvCxnSpPr>
        <xdr:cNvPr id="292" name="直線コネクタ 291"/>
        <xdr:cNvCxnSpPr/>
      </xdr:nvCxnSpPr>
      <xdr:spPr>
        <a:xfrm flipV="1">
          <a:off x="8750300" y="6216726"/>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119616</xdr:rowOff>
    </xdr:from>
    <xdr:to>
      <xdr:col>45</xdr:col>
      <xdr:colOff>177800</xdr:colOff>
      <xdr:row>37</xdr:row>
      <xdr:rowOff>25433</xdr:rowOff>
    </xdr:to>
    <xdr:cxnSp macro="">
      <xdr:nvCxnSpPr>
        <xdr:cNvPr id="295" name="直線コネクタ 294"/>
        <xdr:cNvCxnSpPr/>
      </xdr:nvCxnSpPr>
      <xdr:spPr>
        <a:xfrm>
          <a:off x="7861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119616</xdr:rowOff>
    </xdr:from>
    <xdr:to>
      <xdr:col>41</xdr:col>
      <xdr:colOff>50800</xdr:colOff>
      <xdr:row>37</xdr:row>
      <xdr:rowOff>128923</xdr:rowOff>
    </xdr:to>
    <xdr:cxnSp macro="">
      <xdr:nvCxnSpPr>
        <xdr:cNvPr id="298" name="直線コネクタ 297"/>
        <xdr:cNvCxnSpPr/>
      </xdr:nvCxnSpPr>
      <xdr:spPr>
        <a:xfrm flipV="1">
          <a:off x="6972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116299</xdr:rowOff>
    </xdr:from>
    <xdr:to>
      <xdr:col>55</xdr:col>
      <xdr:colOff>50800</xdr:colOff>
      <xdr:row>37</xdr:row>
      <xdr:rowOff>46449</xdr:rowOff>
    </xdr:to>
    <xdr:sp macro="" textlink="">
      <xdr:nvSpPr>
        <xdr:cNvPr id="308" name="楕円 307"/>
        <xdr:cNvSpPr/>
      </xdr:nvSpPr>
      <xdr:spPr>
        <a:xfrm>
          <a:off x="10426700" y="62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94726</xdr:rowOff>
    </xdr:from>
    <xdr:ext cx="534377" cy="259045"/>
    <xdr:sp macro="" textlink="">
      <xdr:nvSpPr>
        <xdr:cNvPr id="309" name="補助費等該当値テキスト"/>
        <xdr:cNvSpPr txBox="1"/>
      </xdr:nvSpPr>
      <xdr:spPr>
        <a:xfrm>
          <a:off x="10528300" y="6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165176</xdr:rowOff>
    </xdr:from>
    <xdr:to>
      <xdr:col>50</xdr:col>
      <xdr:colOff>165100</xdr:colOff>
      <xdr:row>36</xdr:row>
      <xdr:rowOff>95326</xdr:rowOff>
    </xdr:to>
    <xdr:sp macro="" textlink="">
      <xdr:nvSpPr>
        <xdr:cNvPr id="310" name="楕円 309"/>
        <xdr:cNvSpPr/>
      </xdr:nvSpPr>
      <xdr:spPr>
        <a:xfrm>
          <a:off x="9588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111853</xdr:rowOff>
    </xdr:from>
    <xdr:ext cx="534377" cy="259045"/>
    <xdr:sp macro="" textlink="">
      <xdr:nvSpPr>
        <xdr:cNvPr id="311" name="テキスト ボックス 310"/>
        <xdr:cNvSpPr txBox="1"/>
      </xdr:nvSpPr>
      <xdr:spPr>
        <a:xfrm>
          <a:off x="9372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146083</xdr:rowOff>
    </xdr:from>
    <xdr:to>
      <xdr:col>46</xdr:col>
      <xdr:colOff>38100</xdr:colOff>
      <xdr:row>37</xdr:row>
      <xdr:rowOff>76233</xdr:rowOff>
    </xdr:to>
    <xdr:sp macro="" textlink="">
      <xdr:nvSpPr>
        <xdr:cNvPr id="312" name="楕円 311"/>
        <xdr:cNvSpPr/>
      </xdr:nvSpPr>
      <xdr:spPr>
        <a:xfrm>
          <a:off x="8699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67360</xdr:rowOff>
    </xdr:from>
    <xdr:ext cx="534377" cy="259045"/>
    <xdr:sp macro="" textlink="">
      <xdr:nvSpPr>
        <xdr:cNvPr id="313" name="テキスト ボックス 312"/>
        <xdr:cNvSpPr txBox="1"/>
      </xdr:nvSpPr>
      <xdr:spPr>
        <a:xfrm>
          <a:off x="8483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68816</xdr:rowOff>
    </xdr:from>
    <xdr:to>
      <xdr:col>41</xdr:col>
      <xdr:colOff>101600</xdr:colOff>
      <xdr:row>30</xdr:row>
      <xdr:rowOff>170416</xdr:rowOff>
    </xdr:to>
    <xdr:sp macro="" textlink="">
      <xdr:nvSpPr>
        <xdr:cNvPr id="314" name="楕円 313"/>
        <xdr:cNvSpPr/>
      </xdr:nvSpPr>
      <xdr:spPr>
        <a:xfrm>
          <a:off x="7810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161543</xdr:rowOff>
    </xdr:from>
    <xdr:ext cx="599010" cy="259045"/>
    <xdr:sp macro="" textlink="">
      <xdr:nvSpPr>
        <xdr:cNvPr id="315" name="テキスト ボックス 314"/>
        <xdr:cNvSpPr txBox="1"/>
      </xdr:nvSpPr>
      <xdr:spPr>
        <a:xfrm>
          <a:off x="7561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78123</xdr:rowOff>
    </xdr:from>
    <xdr:to>
      <xdr:col>36</xdr:col>
      <xdr:colOff>165100</xdr:colOff>
      <xdr:row>38</xdr:row>
      <xdr:rowOff>8273</xdr:rowOff>
    </xdr:to>
    <xdr:sp macro="" textlink="">
      <xdr:nvSpPr>
        <xdr:cNvPr id="316" name="楕円 315"/>
        <xdr:cNvSpPr/>
      </xdr:nvSpPr>
      <xdr:spPr>
        <a:xfrm>
          <a:off x="6921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170850</xdr:rowOff>
    </xdr:from>
    <xdr:ext cx="534377" cy="259045"/>
    <xdr:sp macro="" textlink="">
      <xdr:nvSpPr>
        <xdr:cNvPr id="317" name="テキスト ボックス 316"/>
        <xdr:cNvSpPr txBox="1"/>
      </xdr:nvSpPr>
      <xdr:spPr>
        <a:xfrm>
          <a:off x="6705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104889</xdr:rowOff>
    </xdr:from>
    <xdr:to>
      <xdr:col>55</xdr:col>
      <xdr:colOff>0</xdr:colOff>
      <xdr:row>57</xdr:row>
      <xdr:rowOff>51054</xdr:rowOff>
    </xdr:to>
    <xdr:cxnSp macro="">
      <xdr:nvCxnSpPr>
        <xdr:cNvPr id="346" name="直線コネクタ 345"/>
        <xdr:cNvCxnSpPr/>
      </xdr:nvCxnSpPr>
      <xdr:spPr>
        <a:xfrm flipV="1">
          <a:off x="9639300" y="9534639"/>
          <a:ext cx="838200" cy="28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51054</xdr:rowOff>
    </xdr:from>
    <xdr:to>
      <xdr:col>50</xdr:col>
      <xdr:colOff>114300</xdr:colOff>
      <xdr:row>57</xdr:row>
      <xdr:rowOff>96825</xdr:rowOff>
    </xdr:to>
    <xdr:cxnSp macro="">
      <xdr:nvCxnSpPr>
        <xdr:cNvPr id="349" name="直線コネクタ 348"/>
        <xdr:cNvCxnSpPr/>
      </xdr:nvCxnSpPr>
      <xdr:spPr>
        <a:xfrm flipV="1">
          <a:off x="8750300" y="9823704"/>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96825</xdr:rowOff>
    </xdr:from>
    <xdr:to>
      <xdr:col>45</xdr:col>
      <xdr:colOff>177800</xdr:colOff>
      <xdr:row>57</xdr:row>
      <xdr:rowOff>129705</xdr:rowOff>
    </xdr:to>
    <xdr:cxnSp macro="">
      <xdr:nvCxnSpPr>
        <xdr:cNvPr id="352" name="直線コネクタ 351"/>
        <xdr:cNvCxnSpPr/>
      </xdr:nvCxnSpPr>
      <xdr:spPr>
        <a:xfrm flipV="1">
          <a:off x="7861300" y="986947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115684</xdr:rowOff>
    </xdr:from>
    <xdr:to>
      <xdr:col>41</xdr:col>
      <xdr:colOff>50800</xdr:colOff>
      <xdr:row>57</xdr:row>
      <xdr:rowOff>129705</xdr:rowOff>
    </xdr:to>
    <xdr:cxnSp macro="">
      <xdr:nvCxnSpPr>
        <xdr:cNvPr id="355" name="直線コネクタ 354"/>
        <xdr:cNvCxnSpPr/>
      </xdr:nvCxnSpPr>
      <xdr:spPr>
        <a:xfrm>
          <a:off x="6972300" y="9545434"/>
          <a:ext cx="8890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54089</xdr:rowOff>
    </xdr:from>
    <xdr:to>
      <xdr:col>55</xdr:col>
      <xdr:colOff>50800</xdr:colOff>
      <xdr:row>55</xdr:row>
      <xdr:rowOff>155689</xdr:rowOff>
    </xdr:to>
    <xdr:sp macro="" textlink="">
      <xdr:nvSpPr>
        <xdr:cNvPr id="365" name="楕円 364"/>
        <xdr:cNvSpPr/>
      </xdr:nvSpPr>
      <xdr:spPr>
        <a:xfrm>
          <a:off x="10426700" y="94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76966</xdr:rowOff>
    </xdr:from>
    <xdr:ext cx="534377" cy="259045"/>
    <xdr:sp macro="" textlink="">
      <xdr:nvSpPr>
        <xdr:cNvPr id="366" name="普通建設事業費該当値テキスト"/>
        <xdr:cNvSpPr txBox="1"/>
      </xdr:nvSpPr>
      <xdr:spPr>
        <a:xfrm>
          <a:off x="10528300" y="93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254</xdr:rowOff>
    </xdr:from>
    <xdr:to>
      <xdr:col>50</xdr:col>
      <xdr:colOff>165100</xdr:colOff>
      <xdr:row>57</xdr:row>
      <xdr:rowOff>101854</xdr:rowOff>
    </xdr:to>
    <xdr:sp macro="" textlink="">
      <xdr:nvSpPr>
        <xdr:cNvPr id="367" name="楕円 366"/>
        <xdr:cNvSpPr/>
      </xdr:nvSpPr>
      <xdr:spPr>
        <a:xfrm>
          <a:off x="958850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92981</xdr:rowOff>
    </xdr:from>
    <xdr:ext cx="534377" cy="259045"/>
    <xdr:sp macro="" textlink="">
      <xdr:nvSpPr>
        <xdr:cNvPr id="368" name="テキスト ボックス 367"/>
        <xdr:cNvSpPr txBox="1"/>
      </xdr:nvSpPr>
      <xdr:spPr>
        <a:xfrm>
          <a:off x="9372111" y="98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46025</xdr:rowOff>
    </xdr:from>
    <xdr:to>
      <xdr:col>46</xdr:col>
      <xdr:colOff>38100</xdr:colOff>
      <xdr:row>57</xdr:row>
      <xdr:rowOff>147625</xdr:rowOff>
    </xdr:to>
    <xdr:sp macro="" textlink="">
      <xdr:nvSpPr>
        <xdr:cNvPr id="369" name="楕円 368"/>
        <xdr:cNvSpPr/>
      </xdr:nvSpPr>
      <xdr:spPr>
        <a:xfrm>
          <a:off x="8699500" y="98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138752</xdr:rowOff>
    </xdr:from>
    <xdr:ext cx="534377" cy="259045"/>
    <xdr:sp macro="" textlink="">
      <xdr:nvSpPr>
        <xdr:cNvPr id="370" name="テキスト ボックス 369"/>
        <xdr:cNvSpPr txBox="1"/>
      </xdr:nvSpPr>
      <xdr:spPr>
        <a:xfrm>
          <a:off x="8483111" y="99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78905</xdr:rowOff>
    </xdr:from>
    <xdr:to>
      <xdr:col>41</xdr:col>
      <xdr:colOff>101600</xdr:colOff>
      <xdr:row>58</xdr:row>
      <xdr:rowOff>9055</xdr:rowOff>
    </xdr:to>
    <xdr:sp macro="" textlink="">
      <xdr:nvSpPr>
        <xdr:cNvPr id="371" name="楕円 370"/>
        <xdr:cNvSpPr/>
      </xdr:nvSpPr>
      <xdr:spPr>
        <a:xfrm>
          <a:off x="7810500" y="98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182</xdr:rowOff>
    </xdr:from>
    <xdr:ext cx="534377" cy="259045"/>
    <xdr:sp macro="" textlink="">
      <xdr:nvSpPr>
        <xdr:cNvPr id="372" name="テキスト ボックス 371"/>
        <xdr:cNvSpPr txBox="1"/>
      </xdr:nvSpPr>
      <xdr:spPr>
        <a:xfrm>
          <a:off x="7594111" y="99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64884</xdr:rowOff>
    </xdr:from>
    <xdr:to>
      <xdr:col>36</xdr:col>
      <xdr:colOff>165100</xdr:colOff>
      <xdr:row>55</xdr:row>
      <xdr:rowOff>166484</xdr:rowOff>
    </xdr:to>
    <xdr:sp macro="" textlink="">
      <xdr:nvSpPr>
        <xdr:cNvPr id="373" name="楕円 372"/>
        <xdr:cNvSpPr/>
      </xdr:nvSpPr>
      <xdr:spPr>
        <a:xfrm>
          <a:off x="6921500" y="949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11561</xdr:rowOff>
    </xdr:from>
    <xdr:ext cx="534377" cy="259045"/>
    <xdr:sp macro="" textlink="">
      <xdr:nvSpPr>
        <xdr:cNvPr id="374" name="テキスト ボックス 373"/>
        <xdr:cNvSpPr txBox="1"/>
      </xdr:nvSpPr>
      <xdr:spPr>
        <a:xfrm>
          <a:off x="6705111" y="9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20028</xdr:rowOff>
    </xdr:from>
    <xdr:to>
      <xdr:col>55</xdr:col>
      <xdr:colOff>0</xdr:colOff>
      <xdr:row>78</xdr:row>
      <xdr:rowOff>121458</xdr:rowOff>
    </xdr:to>
    <xdr:cxnSp macro="">
      <xdr:nvCxnSpPr>
        <xdr:cNvPr id="401" name="直線コネクタ 400"/>
        <xdr:cNvCxnSpPr/>
      </xdr:nvCxnSpPr>
      <xdr:spPr>
        <a:xfrm flipV="1">
          <a:off x="9639300" y="13393128"/>
          <a:ext cx="8382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86939</xdr:rowOff>
    </xdr:from>
    <xdr:to>
      <xdr:col>50</xdr:col>
      <xdr:colOff>114300</xdr:colOff>
      <xdr:row>78</xdr:row>
      <xdr:rowOff>121458</xdr:rowOff>
    </xdr:to>
    <xdr:cxnSp macro="">
      <xdr:nvCxnSpPr>
        <xdr:cNvPr id="404" name="直線コネクタ 403"/>
        <xdr:cNvCxnSpPr/>
      </xdr:nvCxnSpPr>
      <xdr:spPr>
        <a:xfrm>
          <a:off x="8750300" y="1346003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86939</xdr:rowOff>
    </xdr:from>
    <xdr:to>
      <xdr:col>45</xdr:col>
      <xdr:colOff>177800</xdr:colOff>
      <xdr:row>78</xdr:row>
      <xdr:rowOff>122166</xdr:rowOff>
    </xdr:to>
    <xdr:cxnSp macro="">
      <xdr:nvCxnSpPr>
        <xdr:cNvPr id="407" name="直線コネクタ 406"/>
        <xdr:cNvCxnSpPr/>
      </xdr:nvCxnSpPr>
      <xdr:spPr>
        <a:xfrm flipV="1">
          <a:off x="7861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147678</xdr:rowOff>
    </xdr:from>
    <xdr:to>
      <xdr:col>41</xdr:col>
      <xdr:colOff>50800</xdr:colOff>
      <xdr:row>78</xdr:row>
      <xdr:rowOff>122166</xdr:rowOff>
    </xdr:to>
    <xdr:cxnSp macro="">
      <xdr:nvCxnSpPr>
        <xdr:cNvPr id="410" name="直線コネクタ 409"/>
        <xdr:cNvCxnSpPr/>
      </xdr:nvCxnSpPr>
      <xdr:spPr>
        <a:xfrm>
          <a:off x="6972300" y="13006428"/>
          <a:ext cx="889000" cy="4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140678</xdr:rowOff>
    </xdr:from>
    <xdr:to>
      <xdr:col>55</xdr:col>
      <xdr:colOff>50800</xdr:colOff>
      <xdr:row>78</xdr:row>
      <xdr:rowOff>70828</xdr:rowOff>
    </xdr:to>
    <xdr:sp macro="" textlink="">
      <xdr:nvSpPr>
        <xdr:cNvPr id="420" name="楕円 419"/>
        <xdr:cNvSpPr/>
      </xdr:nvSpPr>
      <xdr:spPr>
        <a:xfrm>
          <a:off x="10426700" y="133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55605</xdr:rowOff>
    </xdr:from>
    <xdr:ext cx="469744" cy="259045"/>
    <xdr:sp macro="" textlink="">
      <xdr:nvSpPr>
        <xdr:cNvPr id="421" name="普通建設事業費 （ うち新規整備　）該当値テキスト"/>
        <xdr:cNvSpPr txBox="1"/>
      </xdr:nvSpPr>
      <xdr:spPr>
        <a:xfrm>
          <a:off x="10528300" y="132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70658</xdr:rowOff>
    </xdr:from>
    <xdr:to>
      <xdr:col>50</xdr:col>
      <xdr:colOff>165100</xdr:colOff>
      <xdr:row>79</xdr:row>
      <xdr:rowOff>808</xdr:rowOff>
    </xdr:to>
    <xdr:sp macro="" textlink="">
      <xdr:nvSpPr>
        <xdr:cNvPr id="422" name="楕円 421"/>
        <xdr:cNvSpPr/>
      </xdr:nvSpPr>
      <xdr:spPr>
        <a:xfrm>
          <a:off x="9588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163385</xdr:rowOff>
    </xdr:from>
    <xdr:ext cx="378565" cy="259045"/>
    <xdr:sp macro="" textlink="">
      <xdr:nvSpPr>
        <xdr:cNvPr id="423" name="テキスト ボックス 422"/>
        <xdr:cNvSpPr txBox="1"/>
      </xdr:nvSpPr>
      <xdr:spPr>
        <a:xfrm>
          <a:off x="9450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36139</xdr:rowOff>
    </xdr:from>
    <xdr:to>
      <xdr:col>46</xdr:col>
      <xdr:colOff>38100</xdr:colOff>
      <xdr:row>78</xdr:row>
      <xdr:rowOff>137739</xdr:rowOff>
    </xdr:to>
    <xdr:sp macro="" textlink="">
      <xdr:nvSpPr>
        <xdr:cNvPr id="424" name="楕円 423"/>
        <xdr:cNvSpPr/>
      </xdr:nvSpPr>
      <xdr:spPr>
        <a:xfrm>
          <a:off x="8699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128866</xdr:rowOff>
    </xdr:from>
    <xdr:ext cx="469744" cy="259045"/>
    <xdr:sp macro="" textlink="">
      <xdr:nvSpPr>
        <xdr:cNvPr id="425" name="テキスト ボックス 424"/>
        <xdr:cNvSpPr txBox="1"/>
      </xdr:nvSpPr>
      <xdr:spPr>
        <a:xfrm>
          <a:off x="8515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71366</xdr:rowOff>
    </xdr:from>
    <xdr:to>
      <xdr:col>41</xdr:col>
      <xdr:colOff>101600</xdr:colOff>
      <xdr:row>79</xdr:row>
      <xdr:rowOff>1516</xdr:rowOff>
    </xdr:to>
    <xdr:sp macro="" textlink="">
      <xdr:nvSpPr>
        <xdr:cNvPr id="426" name="楕円 425"/>
        <xdr:cNvSpPr/>
      </xdr:nvSpPr>
      <xdr:spPr>
        <a:xfrm>
          <a:off x="7810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164093</xdr:rowOff>
    </xdr:from>
    <xdr:ext cx="378565" cy="259045"/>
    <xdr:sp macro="" textlink="">
      <xdr:nvSpPr>
        <xdr:cNvPr id="427" name="テキスト ボックス 426"/>
        <xdr:cNvSpPr txBox="1"/>
      </xdr:nvSpPr>
      <xdr:spPr>
        <a:xfrm>
          <a:off x="7672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96878</xdr:rowOff>
    </xdr:from>
    <xdr:to>
      <xdr:col>36</xdr:col>
      <xdr:colOff>165100</xdr:colOff>
      <xdr:row>76</xdr:row>
      <xdr:rowOff>27028</xdr:rowOff>
    </xdr:to>
    <xdr:sp macro="" textlink="">
      <xdr:nvSpPr>
        <xdr:cNvPr id="428" name="楕円 427"/>
        <xdr:cNvSpPr/>
      </xdr:nvSpPr>
      <xdr:spPr>
        <a:xfrm>
          <a:off x="6921500" y="129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43555</xdr:rowOff>
    </xdr:from>
    <xdr:ext cx="534377" cy="259045"/>
    <xdr:sp macro="" textlink="">
      <xdr:nvSpPr>
        <xdr:cNvPr id="429" name="テキスト ボックス 428"/>
        <xdr:cNvSpPr txBox="1"/>
      </xdr:nvSpPr>
      <xdr:spPr>
        <a:xfrm>
          <a:off x="6705111" y="1273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5074</xdr:rowOff>
    </xdr:from>
    <xdr:to>
      <xdr:col>55</xdr:col>
      <xdr:colOff>0</xdr:colOff>
      <xdr:row>97</xdr:row>
      <xdr:rowOff>20410</xdr:rowOff>
    </xdr:to>
    <xdr:cxnSp macro="">
      <xdr:nvCxnSpPr>
        <xdr:cNvPr id="458" name="直線コネクタ 457"/>
        <xdr:cNvCxnSpPr/>
      </xdr:nvCxnSpPr>
      <xdr:spPr>
        <a:xfrm flipV="1">
          <a:off x="9639300" y="16292824"/>
          <a:ext cx="838200" cy="35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20410</xdr:rowOff>
    </xdr:from>
    <xdr:to>
      <xdr:col>50</xdr:col>
      <xdr:colOff>114300</xdr:colOff>
      <xdr:row>97</xdr:row>
      <xdr:rowOff>60719</xdr:rowOff>
    </xdr:to>
    <xdr:cxnSp macro="">
      <xdr:nvCxnSpPr>
        <xdr:cNvPr id="461" name="直線コネクタ 460"/>
        <xdr:cNvCxnSpPr/>
      </xdr:nvCxnSpPr>
      <xdr:spPr>
        <a:xfrm flipV="1">
          <a:off x="8750300" y="1665106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60719</xdr:rowOff>
    </xdr:from>
    <xdr:to>
      <xdr:col>45</xdr:col>
      <xdr:colOff>177800</xdr:colOff>
      <xdr:row>97</xdr:row>
      <xdr:rowOff>80245</xdr:rowOff>
    </xdr:to>
    <xdr:cxnSp macro="">
      <xdr:nvCxnSpPr>
        <xdr:cNvPr id="464" name="直線コネクタ 463"/>
        <xdr:cNvCxnSpPr/>
      </xdr:nvCxnSpPr>
      <xdr:spPr>
        <a:xfrm flipV="1">
          <a:off x="7861300" y="16691369"/>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127660</xdr:rowOff>
    </xdr:from>
    <xdr:to>
      <xdr:col>41</xdr:col>
      <xdr:colOff>50800</xdr:colOff>
      <xdr:row>97</xdr:row>
      <xdr:rowOff>80245</xdr:rowOff>
    </xdr:to>
    <xdr:cxnSp macro="">
      <xdr:nvCxnSpPr>
        <xdr:cNvPr id="467" name="直線コネクタ 466"/>
        <xdr:cNvCxnSpPr/>
      </xdr:nvCxnSpPr>
      <xdr:spPr>
        <a:xfrm>
          <a:off x="6972300" y="16586860"/>
          <a:ext cx="889000" cy="1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125724</xdr:rowOff>
    </xdr:from>
    <xdr:to>
      <xdr:col>55</xdr:col>
      <xdr:colOff>50800</xdr:colOff>
      <xdr:row>95</xdr:row>
      <xdr:rowOff>55874</xdr:rowOff>
    </xdr:to>
    <xdr:sp macro="" textlink="">
      <xdr:nvSpPr>
        <xdr:cNvPr id="477" name="楕円 476"/>
        <xdr:cNvSpPr/>
      </xdr:nvSpPr>
      <xdr:spPr>
        <a:xfrm>
          <a:off x="10426700" y="162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148601</xdr:rowOff>
    </xdr:from>
    <xdr:ext cx="534377" cy="259045"/>
    <xdr:sp macro="" textlink="">
      <xdr:nvSpPr>
        <xdr:cNvPr id="478" name="普通建設事業費 （ うち更新整備　）該当値テキスト"/>
        <xdr:cNvSpPr txBox="1"/>
      </xdr:nvSpPr>
      <xdr:spPr>
        <a:xfrm>
          <a:off x="10528300" y="1609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141060</xdr:rowOff>
    </xdr:from>
    <xdr:to>
      <xdr:col>50</xdr:col>
      <xdr:colOff>165100</xdr:colOff>
      <xdr:row>97</xdr:row>
      <xdr:rowOff>71210</xdr:rowOff>
    </xdr:to>
    <xdr:sp macro="" textlink="">
      <xdr:nvSpPr>
        <xdr:cNvPr id="479" name="楕円 478"/>
        <xdr:cNvSpPr/>
      </xdr:nvSpPr>
      <xdr:spPr>
        <a:xfrm>
          <a:off x="9588500" y="166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62337</xdr:rowOff>
    </xdr:from>
    <xdr:ext cx="534377" cy="259045"/>
    <xdr:sp macro="" textlink="">
      <xdr:nvSpPr>
        <xdr:cNvPr id="480" name="テキスト ボックス 479"/>
        <xdr:cNvSpPr txBox="1"/>
      </xdr:nvSpPr>
      <xdr:spPr>
        <a:xfrm>
          <a:off x="9372111" y="166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9919</xdr:rowOff>
    </xdr:from>
    <xdr:to>
      <xdr:col>46</xdr:col>
      <xdr:colOff>38100</xdr:colOff>
      <xdr:row>97</xdr:row>
      <xdr:rowOff>111519</xdr:rowOff>
    </xdr:to>
    <xdr:sp macro="" textlink="">
      <xdr:nvSpPr>
        <xdr:cNvPr id="481" name="楕円 480"/>
        <xdr:cNvSpPr/>
      </xdr:nvSpPr>
      <xdr:spPr>
        <a:xfrm>
          <a:off x="8699500" y="166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102646</xdr:rowOff>
    </xdr:from>
    <xdr:ext cx="534377" cy="259045"/>
    <xdr:sp macro="" textlink="">
      <xdr:nvSpPr>
        <xdr:cNvPr id="482" name="テキスト ボックス 481"/>
        <xdr:cNvSpPr txBox="1"/>
      </xdr:nvSpPr>
      <xdr:spPr>
        <a:xfrm>
          <a:off x="8483111" y="167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29445</xdr:rowOff>
    </xdr:from>
    <xdr:to>
      <xdr:col>41</xdr:col>
      <xdr:colOff>101600</xdr:colOff>
      <xdr:row>97</xdr:row>
      <xdr:rowOff>131045</xdr:rowOff>
    </xdr:to>
    <xdr:sp macro="" textlink="">
      <xdr:nvSpPr>
        <xdr:cNvPr id="483" name="楕円 482"/>
        <xdr:cNvSpPr/>
      </xdr:nvSpPr>
      <xdr:spPr>
        <a:xfrm>
          <a:off x="7810500" y="166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122172</xdr:rowOff>
    </xdr:from>
    <xdr:ext cx="534377" cy="259045"/>
    <xdr:sp macro="" textlink="">
      <xdr:nvSpPr>
        <xdr:cNvPr id="484" name="テキスト ボックス 483"/>
        <xdr:cNvSpPr txBox="1"/>
      </xdr:nvSpPr>
      <xdr:spPr>
        <a:xfrm>
          <a:off x="7594111" y="167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76860</xdr:rowOff>
    </xdr:from>
    <xdr:to>
      <xdr:col>36</xdr:col>
      <xdr:colOff>165100</xdr:colOff>
      <xdr:row>97</xdr:row>
      <xdr:rowOff>7010</xdr:rowOff>
    </xdr:to>
    <xdr:sp macro="" textlink="">
      <xdr:nvSpPr>
        <xdr:cNvPr id="485" name="楕円 484"/>
        <xdr:cNvSpPr/>
      </xdr:nvSpPr>
      <xdr:spPr>
        <a:xfrm>
          <a:off x="6921500" y="165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23537</xdr:rowOff>
    </xdr:from>
    <xdr:ext cx="534377" cy="259045"/>
    <xdr:sp macro="" textlink="">
      <xdr:nvSpPr>
        <xdr:cNvPr id="486" name="テキスト ボックス 485"/>
        <xdr:cNvSpPr txBox="1"/>
      </xdr:nvSpPr>
      <xdr:spPr>
        <a:xfrm>
          <a:off x="6705111" y="163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34109</xdr:rowOff>
    </xdr:from>
    <xdr:to>
      <xdr:col>76</xdr:col>
      <xdr:colOff>114300</xdr:colOff>
      <xdr:row>39</xdr:row>
      <xdr:rowOff>98878</xdr:rowOff>
    </xdr:to>
    <xdr:cxnSp macro="">
      <xdr:nvCxnSpPr>
        <xdr:cNvPr id="523" name="直線コネクタ 522"/>
        <xdr:cNvCxnSpPr/>
      </xdr:nvCxnSpPr>
      <xdr:spPr>
        <a:xfrm>
          <a:off x="13703300" y="6720659"/>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34109</xdr:rowOff>
    </xdr:from>
    <xdr:to>
      <xdr:col>71</xdr:col>
      <xdr:colOff>177800</xdr:colOff>
      <xdr:row>39</xdr:row>
      <xdr:rowOff>52397</xdr:rowOff>
    </xdr:to>
    <xdr:cxnSp macro="">
      <xdr:nvCxnSpPr>
        <xdr:cNvPr id="526" name="直線コネクタ 525"/>
        <xdr:cNvCxnSpPr/>
      </xdr:nvCxnSpPr>
      <xdr:spPr>
        <a:xfrm flipV="1">
          <a:off x="12814300" y="672065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154759</xdr:rowOff>
    </xdr:from>
    <xdr:to>
      <xdr:col>72</xdr:col>
      <xdr:colOff>38100</xdr:colOff>
      <xdr:row>39</xdr:row>
      <xdr:rowOff>84909</xdr:rowOff>
    </xdr:to>
    <xdr:sp macro="" textlink="">
      <xdr:nvSpPr>
        <xdr:cNvPr id="542" name="楕円 541"/>
        <xdr:cNvSpPr/>
      </xdr:nvSpPr>
      <xdr:spPr>
        <a:xfrm>
          <a:off x="13652500" y="66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76036</xdr:rowOff>
    </xdr:from>
    <xdr:ext cx="378565" cy="259045"/>
    <xdr:sp macro="" textlink="">
      <xdr:nvSpPr>
        <xdr:cNvPr id="543" name="テキスト ボックス 542"/>
        <xdr:cNvSpPr txBox="1"/>
      </xdr:nvSpPr>
      <xdr:spPr>
        <a:xfrm>
          <a:off x="13514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1597</xdr:rowOff>
    </xdr:from>
    <xdr:to>
      <xdr:col>67</xdr:col>
      <xdr:colOff>101600</xdr:colOff>
      <xdr:row>39</xdr:row>
      <xdr:rowOff>103197</xdr:rowOff>
    </xdr:to>
    <xdr:sp macro="" textlink="">
      <xdr:nvSpPr>
        <xdr:cNvPr id="544" name="楕円 543"/>
        <xdr:cNvSpPr/>
      </xdr:nvSpPr>
      <xdr:spPr>
        <a:xfrm>
          <a:off x="12763500" y="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94324</xdr:rowOff>
    </xdr:from>
    <xdr:ext cx="378565" cy="259045"/>
    <xdr:sp macro="" textlink="">
      <xdr:nvSpPr>
        <xdr:cNvPr id="545" name="テキスト ボックス 544"/>
        <xdr:cNvSpPr txBox="1"/>
      </xdr:nvSpPr>
      <xdr:spPr>
        <a:xfrm>
          <a:off x="12625017" y="678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13970</xdr:rowOff>
    </xdr:from>
    <xdr:to>
      <xdr:col>85</xdr:col>
      <xdr:colOff>127000</xdr:colOff>
      <xdr:row>77</xdr:row>
      <xdr:rowOff>83122</xdr:rowOff>
    </xdr:to>
    <xdr:cxnSp macro="">
      <xdr:nvCxnSpPr>
        <xdr:cNvPr id="623" name="直線コネクタ 622"/>
        <xdr:cNvCxnSpPr/>
      </xdr:nvCxnSpPr>
      <xdr:spPr>
        <a:xfrm>
          <a:off x="15481300" y="13215620"/>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xdr:rowOff>
    </xdr:from>
    <xdr:to>
      <xdr:col>81</xdr:col>
      <xdr:colOff>50800</xdr:colOff>
      <xdr:row>77</xdr:row>
      <xdr:rowOff>59232</xdr:rowOff>
    </xdr:to>
    <xdr:cxnSp macro="">
      <xdr:nvCxnSpPr>
        <xdr:cNvPr id="626" name="直線コネクタ 625"/>
        <xdr:cNvCxnSpPr/>
      </xdr:nvCxnSpPr>
      <xdr:spPr>
        <a:xfrm flipV="1">
          <a:off x="14592300" y="13215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39193</xdr:rowOff>
    </xdr:from>
    <xdr:to>
      <xdr:col>76</xdr:col>
      <xdr:colOff>114300</xdr:colOff>
      <xdr:row>77</xdr:row>
      <xdr:rowOff>59232</xdr:rowOff>
    </xdr:to>
    <xdr:cxnSp macro="">
      <xdr:nvCxnSpPr>
        <xdr:cNvPr id="629" name="直線コネクタ 628"/>
        <xdr:cNvCxnSpPr/>
      </xdr:nvCxnSpPr>
      <xdr:spPr>
        <a:xfrm>
          <a:off x="13703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30296</xdr:rowOff>
    </xdr:from>
    <xdr:to>
      <xdr:col>71</xdr:col>
      <xdr:colOff>177800</xdr:colOff>
      <xdr:row>77</xdr:row>
      <xdr:rowOff>39193</xdr:rowOff>
    </xdr:to>
    <xdr:cxnSp macro="">
      <xdr:nvCxnSpPr>
        <xdr:cNvPr id="632" name="直線コネクタ 631"/>
        <xdr:cNvCxnSpPr/>
      </xdr:nvCxnSpPr>
      <xdr:spPr>
        <a:xfrm>
          <a:off x="12814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32322</xdr:rowOff>
    </xdr:from>
    <xdr:to>
      <xdr:col>85</xdr:col>
      <xdr:colOff>177800</xdr:colOff>
      <xdr:row>77</xdr:row>
      <xdr:rowOff>133922</xdr:rowOff>
    </xdr:to>
    <xdr:sp macro="" textlink="">
      <xdr:nvSpPr>
        <xdr:cNvPr id="642" name="楕円 641"/>
        <xdr:cNvSpPr/>
      </xdr:nvSpPr>
      <xdr:spPr>
        <a:xfrm>
          <a:off x="162687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118699</xdr:rowOff>
    </xdr:from>
    <xdr:ext cx="534377" cy="259045"/>
    <xdr:sp macro="" textlink="">
      <xdr:nvSpPr>
        <xdr:cNvPr id="643" name="公債費該当値テキスト"/>
        <xdr:cNvSpPr txBox="1"/>
      </xdr:nvSpPr>
      <xdr:spPr>
        <a:xfrm>
          <a:off x="16370300" y="1314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134620</xdr:rowOff>
    </xdr:from>
    <xdr:to>
      <xdr:col>81</xdr:col>
      <xdr:colOff>101600</xdr:colOff>
      <xdr:row>77</xdr:row>
      <xdr:rowOff>64770</xdr:rowOff>
    </xdr:to>
    <xdr:sp macro="" textlink="">
      <xdr:nvSpPr>
        <xdr:cNvPr id="644" name="楕円 643"/>
        <xdr:cNvSpPr/>
      </xdr:nvSpPr>
      <xdr:spPr>
        <a:xfrm>
          <a:off x="15430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55897</xdr:rowOff>
    </xdr:from>
    <xdr:ext cx="534377" cy="259045"/>
    <xdr:sp macro="" textlink="">
      <xdr:nvSpPr>
        <xdr:cNvPr id="645" name="テキスト ボックス 644"/>
        <xdr:cNvSpPr txBox="1"/>
      </xdr:nvSpPr>
      <xdr:spPr>
        <a:xfrm>
          <a:off x="15214111" y="132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8432</xdr:rowOff>
    </xdr:from>
    <xdr:to>
      <xdr:col>76</xdr:col>
      <xdr:colOff>165100</xdr:colOff>
      <xdr:row>77</xdr:row>
      <xdr:rowOff>110032</xdr:rowOff>
    </xdr:to>
    <xdr:sp macro="" textlink="">
      <xdr:nvSpPr>
        <xdr:cNvPr id="646" name="楕円 645"/>
        <xdr:cNvSpPr/>
      </xdr:nvSpPr>
      <xdr:spPr>
        <a:xfrm>
          <a:off x="14541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101159</xdr:rowOff>
    </xdr:from>
    <xdr:ext cx="534377" cy="259045"/>
    <xdr:sp macro="" textlink="">
      <xdr:nvSpPr>
        <xdr:cNvPr id="647" name="テキスト ボックス 646"/>
        <xdr:cNvSpPr txBox="1"/>
      </xdr:nvSpPr>
      <xdr:spPr>
        <a:xfrm>
          <a:off x="14325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159843</xdr:rowOff>
    </xdr:from>
    <xdr:to>
      <xdr:col>72</xdr:col>
      <xdr:colOff>38100</xdr:colOff>
      <xdr:row>77</xdr:row>
      <xdr:rowOff>89993</xdr:rowOff>
    </xdr:to>
    <xdr:sp macro="" textlink="">
      <xdr:nvSpPr>
        <xdr:cNvPr id="648" name="楕円 647"/>
        <xdr:cNvSpPr/>
      </xdr:nvSpPr>
      <xdr:spPr>
        <a:xfrm>
          <a:off x="13652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81120</xdr:rowOff>
    </xdr:from>
    <xdr:ext cx="534377" cy="259045"/>
    <xdr:sp macro="" textlink="">
      <xdr:nvSpPr>
        <xdr:cNvPr id="649" name="テキスト ボックス 648"/>
        <xdr:cNvSpPr txBox="1"/>
      </xdr:nvSpPr>
      <xdr:spPr>
        <a:xfrm>
          <a:off x="13436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150946</xdr:rowOff>
    </xdr:from>
    <xdr:to>
      <xdr:col>67</xdr:col>
      <xdr:colOff>101600</xdr:colOff>
      <xdr:row>77</xdr:row>
      <xdr:rowOff>81096</xdr:rowOff>
    </xdr:to>
    <xdr:sp macro="" textlink="">
      <xdr:nvSpPr>
        <xdr:cNvPr id="650" name="楕円 649"/>
        <xdr:cNvSpPr/>
      </xdr:nvSpPr>
      <xdr:spPr>
        <a:xfrm>
          <a:off x="12763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72223</xdr:rowOff>
    </xdr:from>
    <xdr:ext cx="534377" cy="259045"/>
    <xdr:sp macro="" textlink="">
      <xdr:nvSpPr>
        <xdr:cNvPr id="651" name="テキスト ボックス 650"/>
        <xdr:cNvSpPr txBox="1"/>
      </xdr:nvSpPr>
      <xdr:spPr>
        <a:xfrm>
          <a:off x="12547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105387</xdr:rowOff>
    </xdr:from>
    <xdr:to>
      <xdr:col>85</xdr:col>
      <xdr:colOff>127000</xdr:colOff>
      <xdr:row>98</xdr:row>
      <xdr:rowOff>82451</xdr:rowOff>
    </xdr:to>
    <xdr:cxnSp macro="">
      <xdr:nvCxnSpPr>
        <xdr:cNvPr id="680" name="直線コネクタ 679"/>
        <xdr:cNvCxnSpPr/>
      </xdr:nvCxnSpPr>
      <xdr:spPr>
        <a:xfrm flipV="1">
          <a:off x="15481300" y="16736037"/>
          <a:ext cx="838200" cy="1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161775</xdr:rowOff>
    </xdr:from>
    <xdr:to>
      <xdr:col>81</xdr:col>
      <xdr:colOff>50800</xdr:colOff>
      <xdr:row>98</xdr:row>
      <xdr:rowOff>82451</xdr:rowOff>
    </xdr:to>
    <xdr:cxnSp macro="">
      <xdr:nvCxnSpPr>
        <xdr:cNvPr id="683" name="直線コネクタ 682"/>
        <xdr:cNvCxnSpPr/>
      </xdr:nvCxnSpPr>
      <xdr:spPr>
        <a:xfrm>
          <a:off x="14592300" y="16792425"/>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161775</xdr:rowOff>
    </xdr:from>
    <xdr:to>
      <xdr:col>76</xdr:col>
      <xdr:colOff>114300</xdr:colOff>
      <xdr:row>98</xdr:row>
      <xdr:rowOff>122213</xdr:rowOff>
    </xdr:to>
    <xdr:cxnSp macro="">
      <xdr:nvCxnSpPr>
        <xdr:cNvPr id="686" name="直線コネクタ 685"/>
        <xdr:cNvCxnSpPr/>
      </xdr:nvCxnSpPr>
      <xdr:spPr>
        <a:xfrm flipV="1">
          <a:off x="13703300" y="16792425"/>
          <a:ext cx="889000" cy="13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67363</xdr:rowOff>
    </xdr:from>
    <xdr:to>
      <xdr:col>71</xdr:col>
      <xdr:colOff>177800</xdr:colOff>
      <xdr:row>98</xdr:row>
      <xdr:rowOff>122213</xdr:rowOff>
    </xdr:to>
    <xdr:cxnSp macro="">
      <xdr:nvCxnSpPr>
        <xdr:cNvPr id="689" name="直線コネクタ 688"/>
        <xdr:cNvCxnSpPr/>
      </xdr:nvCxnSpPr>
      <xdr:spPr>
        <a:xfrm>
          <a:off x="12814300" y="16869463"/>
          <a:ext cx="889000" cy="5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54587</xdr:rowOff>
    </xdr:from>
    <xdr:to>
      <xdr:col>85</xdr:col>
      <xdr:colOff>177800</xdr:colOff>
      <xdr:row>97</xdr:row>
      <xdr:rowOff>156187</xdr:rowOff>
    </xdr:to>
    <xdr:sp macro="" textlink="">
      <xdr:nvSpPr>
        <xdr:cNvPr id="699" name="楕円 698"/>
        <xdr:cNvSpPr/>
      </xdr:nvSpPr>
      <xdr:spPr>
        <a:xfrm>
          <a:off x="16268700" y="166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77464</xdr:rowOff>
    </xdr:from>
    <xdr:ext cx="534377" cy="259045"/>
    <xdr:sp macro="" textlink="">
      <xdr:nvSpPr>
        <xdr:cNvPr id="700" name="積立金該当値テキスト"/>
        <xdr:cNvSpPr txBox="1"/>
      </xdr:nvSpPr>
      <xdr:spPr>
        <a:xfrm>
          <a:off x="16370300" y="165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31651</xdr:rowOff>
    </xdr:from>
    <xdr:to>
      <xdr:col>81</xdr:col>
      <xdr:colOff>101600</xdr:colOff>
      <xdr:row>98</xdr:row>
      <xdr:rowOff>133251</xdr:rowOff>
    </xdr:to>
    <xdr:sp macro="" textlink="">
      <xdr:nvSpPr>
        <xdr:cNvPr id="701" name="楕円 700"/>
        <xdr:cNvSpPr/>
      </xdr:nvSpPr>
      <xdr:spPr>
        <a:xfrm>
          <a:off x="15430500" y="168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124378</xdr:rowOff>
    </xdr:from>
    <xdr:ext cx="534377" cy="259045"/>
    <xdr:sp macro="" textlink="">
      <xdr:nvSpPr>
        <xdr:cNvPr id="702" name="テキスト ボックス 701"/>
        <xdr:cNvSpPr txBox="1"/>
      </xdr:nvSpPr>
      <xdr:spPr>
        <a:xfrm>
          <a:off x="15214111" y="169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110975</xdr:rowOff>
    </xdr:from>
    <xdr:to>
      <xdr:col>76</xdr:col>
      <xdr:colOff>165100</xdr:colOff>
      <xdr:row>98</xdr:row>
      <xdr:rowOff>41125</xdr:rowOff>
    </xdr:to>
    <xdr:sp macro="" textlink="">
      <xdr:nvSpPr>
        <xdr:cNvPr id="703" name="楕円 702"/>
        <xdr:cNvSpPr/>
      </xdr:nvSpPr>
      <xdr:spPr>
        <a:xfrm>
          <a:off x="14541500" y="167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57652</xdr:rowOff>
    </xdr:from>
    <xdr:ext cx="534377" cy="259045"/>
    <xdr:sp macro="" textlink="">
      <xdr:nvSpPr>
        <xdr:cNvPr id="704" name="テキスト ボックス 703"/>
        <xdr:cNvSpPr txBox="1"/>
      </xdr:nvSpPr>
      <xdr:spPr>
        <a:xfrm>
          <a:off x="14325111" y="165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71413</xdr:rowOff>
    </xdr:from>
    <xdr:to>
      <xdr:col>72</xdr:col>
      <xdr:colOff>38100</xdr:colOff>
      <xdr:row>99</xdr:row>
      <xdr:rowOff>1563</xdr:rowOff>
    </xdr:to>
    <xdr:sp macro="" textlink="">
      <xdr:nvSpPr>
        <xdr:cNvPr id="705" name="楕円 704"/>
        <xdr:cNvSpPr/>
      </xdr:nvSpPr>
      <xdr:spPr>
        <a:xfrm>
          <a:off x="13652500" y="168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164140</xdr:rowOff>
    </xdr:from>
    <xdr:ext cx="534377" cy="259045"/>
    <xdr:sp macro="" textlink="">
      <xdr:nvSpPr>
        <xdr:cNvPr id="706" name="テキスト ボックス 705"/>
        <xdr:cNvSpPr txBox="1"/>
      </xdr:nvSpPr>
      <xdr:spPr>
        <a:xfrm>
          <a:off x="13436111" y="169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16563</xdr:rowOff>
    </xdr:from>
    <xdr:to>
      <xdr:col>67</xdr:col>
      <xdr:colOff>101600</xdr:colOff>
      <xdr:row>98</xdr:row>
      <xdr:rowOff>118163</xdr:rowOff>
    </xdr:to>
    <xdr:sp macro="" textlink="">
      <xdr:nvSpPr>
        <xdr:cNvPr id="707" name="楕円 706"/>
        <xdr:cNvSpPr/>
      </xdr:nvSpPr>
      <xdr:spPr>
        <a:xfrm>
          <a:off x="12763500" y="168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134690</xdr:rowOff>
    </xdr:from>
    <xdr:ext cx="534377" cy="259045"/>
    <xdr:sp macro="" textlink="">
      <xdr:nvSpPr>
        <xdr:cNvPr id="708" name="テキスト ボックス 707"/>
        <xdr:cNvSpPr txBox="1"/>
      </xdr:nvSpPr>
      <xdr:spPr>
        <a:xfrm>
          <a:off x="12547111" y="165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165874</xdr:rowOff>
    </xdr:from>
    <xdr:to>
      <xdr:col>116</xdr:col>
      <xdr:colOff>63500</xdr:colOff>
      <xdr:row>59</xdr:row>
      <xdr:rowOff>44450</xdr:rowOff>
    </xdr:to>
    <xdr:cxnSp macro="">
      <xdr:nvCxnSpPr>
        <xdr:cNvPr id="796" name="直線コネクタ 795"/>
        <xdr:cNvCxnSpPr/>
      </xdr:nvCxnSpPr>
      <xdr:spPr>
        <a:xfrm>
          <a:off x="21323300" y="10109974"/>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165874</xdr:rowOff>
    </xdr:from>
    <xdr:to>
      <xdr:col>111</xdr:col>
      <xdr:colOff>177800</xdr:colOff>
      <xdr:row>59</xdr:row>
      <xdr:rowOff>44450</xdr:rowOff>
    </xdr:to>
    <xdr:cxnSp macro="">
      <xdr:nvCxnSpPr>
        <xdr:cNvPr id="799" name="直線コネクタ 798"/>
        <xdr:cNvCxnSpPr/>
      </xdr:nvCxnSpPr>
      <xdr:spPr>
        <a:xfrm flipV="1">
          <a:off x="20434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115074</xdr:rowOff>
    </xdr:from>
    <xdr:to>
      <xdr:col>112</xdr:col>
      <xdr:colOff>38100</xdr:colOff>
      <xdr:row>59</xdr:row>
      <xdr:rowOff>45224</xdr:rowOff>
    </xdr:to>
    <xdr:sp macro="" textlink="">
      <xdr:nvSpPr>
        <xdr:cNvPr id="817" name="楕円 816"/>
        <xdr:cNvSpPr/>
      </xdr:nvSpPr>
      <xdr:spPr>
        <a:xfrm>
          <a:off x="212725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36351</xdr:rowOff>
    </xdr:from>
    <xdr:ext cx="469744" cy="259045"/>
    <xdr:sp macro="" textlink="">
      <xdr:nvSpPr>
        <xdr:cNvPr id="818" name="テキスト ボックス 817"/>
        <xdr:cNvSpPr txBox="1"/>
      </xdr:nvSpPr>
      <xdr:spPr>
        <a:xfrm>
          <a:off x="21088428" y="101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102248</xdr:rowOff>
    </xdr:from>
    <xdr:to>
      <xdr:col>116</xdr:col>
      <xdr:colOff>63500</xdr:colOff>
      <xdr:row>74</xdr:row>
      <xdr:rowOff>102629</xdr:rowOff>
    </xdr:to>
    <xdr:cxnSp macro="">
      <xdr:nvCxnSpPr>
        <xdr:cNvPr id="854" name="直線コネクタ 853"/>
        <xdr:cNvCxnSpPr/>
      </xdr:nvCxnSpPr>
      <xdr:spPr>
        <a:xfrm flipV="1">
          <a:off x="21323300" y="1278954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102629</xdr:rowOff>
    </xdr:from>
    <xdr:to>
      <xdr:col>111</xdr:col>
      <xdr:colOff>177800</xdr:colOff>
      <xdr:row>75</xdr:row>
      <xdr:rowOff>25171</xdr:rowOff>
    </xdr:to>
    <xdr:cxnSp macro="">
      <xdr:nvCxnSpPr>
        <xdr:cNvPr id="857" name="直線コネクタ 856"/>
        <xdr:cNvCxnSpPr/>
      </xdr:nvCxnSpPr>
      <xdr:spPr>
        <a:xfrm flipV="1">
          <a:off x="20434300" y="12789929"/>
          <a:ext cx="8890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25171</xdr:rowOff>
    </xdr:from>
    <xdr:to>
      <xdr:col>107</xdr:col>
      <xdr:colOff>50800</xdr:colOff>
      <xdr:row>75</xdr:row>
      <xdr:rowOff>43535</xdr:rowOff>
    </xdr:to>
    <xdr:cxnSp macro="">
      <xdr:nvCxnSpPr>
        <xdr:cNvPr id="860" name="直線コネクタ 859"/>
        <xdr:cNvCxnSpPr/>
      </xdr:nvCxnSpPr>
      <xdr:spPr>
        <a:xfrm flipV="1">
          <a:off x="19545300" y="1288392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108191</xdr:rowOff>
    </xdr:from>
    <xdr:to>
      <xdr:col>102</xdr:col>
      <xdr:colOff>114300</xdr:colOff>
      <xdr:row>75</xdr:row>
      <xdr:rowOff>43535</xdr:rowOff>
    </xdr:to>
    <xdr:cxnSp macro="">
      <xdr:nvCxnSpPr>
        <xdr:cNvPr id="863" name="直線コネクタ 862"/>
        <xdr:cNvCxnSpPr/>
      </xdr:nvCxnSpPr>
      <xdr:spPr>
        <a:xfrm>
          <a:off x="18656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51448</xdr:rowOff>
    </xdr:from>
    <xdr:to>
      <xdr:col>116</xdr:col>
      <xdr:colOff>114300</xdr:colOff>
      <xdr:row>74</xdr:row>
      <xdr:rowOff>153048</xdr:rowOff>
    </xdr:to>
    <xdr:sp macro="" textlink="">
      <xdr:nvSpPr>
        <xdr:cNvPr id="873" name="楕円 872"/>
        <xdr:cNvSpPr/>
      </xdr:nvSpPr>
      <xdr:spPr>
        <a:xfrm>
          <a:off x="22110700" y="127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74325</xdr:rowOff>
    </xdr:from>
    <xdr:ext cx="534377" cy="259045"/>
    <xdr:sp macro="" textlink="">
      <xdr:nvSpPr>
        <xdr:cNvPr id="874" name="繰出金該当値テキスト"/>
        <xdr:cNvSpPr txBox="1"/>
      </xdr:nvSpPr>
      <xdr:spPr>
        <a:xfrm>
          <a:off x="22212300"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51829</xdr:rowOff>
    </xdr:from>
    <xdr:to>
      <xdr:col>112</xdr:col>
      <xdr:colOff>38100</xdr:colOff>
      <xdr:row>74</xdr:row>
      <xdr:rowOff>153429</xdr:rowOff>
    </xdr:to>
    <xdr:sp macro="" textlink="">
      <xdr:nvSpPr>
        <xdr:cNvPr id="875" name="楕円 874"/>
        <xdr:cNvSpPr/>
      </xdr:nvSpPr>
      <xdr:spPr>
        <a:xfrm>
          <a:off x="21272500" y="12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169956</xdr:rowOff>
    </xdr:from>
    <xdr:ext cx="534377" cy="259045"/>
    <xdr:sp macro="" textlink="">
      <xdr:nvSpPr>
        <xdr:cNvPr id="876" name="テキスト ボックス 875"/>
        <xdr:cNvSpPr txBox="1"/>
      </xdr:nvSpPr>
      <xdr:spPr>
        <a:xfrm>
          <a:off x="21056111" y="125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145821</xdr:rowOff>
    </xdr:from>
    <xdr:to>
      <xdr:col>107</xdr:col>
      <xdr:colOff>101600</xdr:colOff>
      <xdr:row>75</xdr:row>
      <xdr:rowOff>75971</xdr:rowOff>
    </xdr:to>
    <xdr:sp macro="" textlink="">
      <xdr:nvSpPr>
        <xdr:cNvPr id="877" name="楕円 876"/>
        <xdr:cNvSpPr/>
      </xdr:nvSpPr>
      <xdr:spPr>
        <a:xfrm>
          <a:off x="20383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92498</xdr:rowOff>
    </xdr:from>
    <xdr:ext cx="534377" cy="259045"/>
    <xdr:sp macro="" textlink="">
      <xdr:nvSpPr>
        <xdr:cNvPr id="878" name="テキスト ボックス 877"/>
        <xdr:cNvSpPr txBox="1"/>
      </xdr:nvSpPr>
      <xdr:spPr>
        <a:xfrm>
          <a:off x="20167111" y="12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164185</xdr:rowOff>
    </xdr:from>
    <xdr:to>
      <xdr:col>102</xdr:col>
      <xdr:colOff>165100</xdr:colOff>
      <xdr:row>75</xdr:row>
      <xdr:rowOff>94335</xdr:rowOff>
    </xdr:to>
    <xdr:sp macro="" textlink="">
      <xdr:nvSpPr>
        <xdr:cNvPr id="879" name="楕円 878"/>
        <xdr:cNvSpPr/>
      </xdr:nvSpPr>
      <xdr:spPr>
        <a:xfrm>
          <a:off x="19494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110862</xdr:rowOff>
    </xdr:from>
    <xdr:ext cx="534377" cy="259045"/>
    <xdr:sp macro="" textlink="">
      <xdr:nvSpPr>
        <xdr:cNvPr id="880" name="テキスト ボックス 879"/>
        <xdr:cNvSpPr txBox="1"/>
      </xdr:nvSpPr>
      <xdr:spPr>
        <a:xfrm>
          <a:off x="19278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57391</xdr:rowOff>
    </xdr:from>
    <xdr:to>
      <xdr:col>98</xdr:col>
      <xdr:colOff>38100</xdr:colOff>
      <xdr:row>74</xdr:row>
      <xdr:rowOff>158991</xdr:rowOff>
    </xdr:to>
    <xdr:sp macro="" textlink="">
      <xdr:nvSpPr>
        <xdr:cNvPr id="881" name="楕円 880"/>
        <xdr:cNvSpPr/>
      </xdr:nvSpPr>
      <xdr:spPr>
        <a:xfrm>
          <a:off x="18605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4068</xdr:rowOff>
    </xdr:from>
    <xdr:ext cx="534377" cy="259045"/>
    <xdr:sp macro="" textlink="">
      <xdr:nvSpPr>
        <xdr:cNvPr id="882" name="テキスト ボックス 881"/>
        <xdr:cNvSpPr txBox="1"/>
      </xdr:nvSpPr>
      <xdr:spPr>
        <a:xfrm>
          <a:off x="18389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464,821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円となっている。義務的経費のうち扶助費は、認定こども園給付費などの増のほか、住民税非課税世帯等生活支援特別給付金などの臨時経費の増も影響し、前年度比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156,479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年度に借入れを行った臨時財政対策債などの償還が前年度に完了したことから、前年度比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円となった。人件費は、退職手当などの減はあるものの、共済組合負担金や会計年度任用職員報酬の増などにより、前年度比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51,642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円となった。物件費については、出産・子育て応援事業などの増はあるものの、新型コロナウイルスワクチン接種事業などの減により、前年度比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円となった。普通建設事業費は、学校給食共同調理場整備事業や庁舎外壁等改修工事などの増により、新規整備については、前年度比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都市計画道路３・４・１号整備事業や市民総合交流拠点施設整備事業など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などの減はあるものの、国民健康保険特別会計繰出金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40,983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129794</xdr:rowOff>
    </xdr:from>
    <xdr:to>
      <xdr:col>24</xdr:col>
      <xdr:colOff>63500</xdr:colOff>
      <xdr:row>32</xdr:row>
      <xdr:rowOff>132080</xdr:rowOff>
    </xdr:to>
    <xdr:cxnSp macro="">
      <xdr:nvCxnSpPr>
        <xdr:cNvPr id="61" name="直線コネクタ 60"/>
        <xdr:cNvCxnSpPr/>
      </xdr:nvCxnSpPr>
      <xdr:spPr>
        <a:xfrm flipV="1">
          <a:off x="3797300" y="56161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100076</xdr:rowOff>
    </xdr:from>
    <xdr:to>
      <xdr:col>19</xdr:col>
      <xdr:colOff>177800</xdr:colOff>
      <xdr:row>32</xdr:row>
      <xdr:rowOff>132080</xdr:rowOff>
    </xdr:to>
    <xdr:cxnSp macro="">
      <xdr:nvCxnSpPr>
        <xdr:cNvPr id="64" name="直線コネクタ 63"/>
        <xdr:cNvCxnSpPr/>
      </xdr:nvCxnSpPr>
      <xdr:spPr>
        <a:xfrm>
          <a:off x="2908300" y="5586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100076</xdr:rowOff>
    </xdr:from>
    <xdr:to>
      <xdr:col>15</xdr:col>
      <xdr:colOff>50800</xdr:colOff>
      <xdr:row>32</xdr:row>
      <xdr:rowOff>149606</xdr:rowOff>
    </xdr:to>
    <xdr:cxnSp macro="">
      <xdr:nvCxnSpPr>
        <xdr:cNvPr id="67" name="直線コネクタ 66"/>
        <xdr:cNvCxnSpPr/>
      </xdr:nvCxnSpPr>
      <xdr:spPr>
        <a:xfrm flipV="1">
          <a:off x="2019300" y="558647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130556</xdr:rowOff>
    </xdr:from>
    <xdr:to>
      <xdr:col>10</xdr:col>
      <xdr:colOff>114300</xdr:colOff>
      <xdr:row>32</xdr:row>
      <xdr:rowOff>149606</xdr:rowOff>
    </xdr:to>
    <xdr:cxnSp macro="">
      <xdr:nvCxnSpPr>
        <xdr:cNvPr id="70" name="直線コネクタ 69"/>
        <xdr:cNvCxnSpPr/>
      </xdr:nvCxnSpPr>
      <xdr:spPr>
        <a:xfrm>
          <a:off x="1130300" y="561695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78994</xdr:rowOff>
    </xdr:from>
    <xdr:to>
      <xdr:col>24</xdr:col>
      <xdr:colOff>114300</xdr:colOff>
      <xdr:row>33</xdr:row>
      <xdr:rowOff>9144</xdr:rowOff>
    </xdr:to>
    <xdr:sp macro="" textlink="">
      <xdr:nvSpPr>
        <xdr:cNvPr id="80" name="楕円 79"/>
        <xdr:cNvSpPr/>
      </xdr:nvSpPr>
      <xdr:spPr>
        <a:xfrm>
          <a:off x="4584700" y="55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101871</xdr:rowOff>
    </xdr:from>
    <xdr:ext cx="469744" cy="259045"/>
    <xdr:sp macro="" textlink="">
      <xdr:nvSpPr>
        <xdr:cNvPr id="81" name="議会費該当値テキスト"/>
        <xdr:cNvSpPr txBox="1"/>
      </xdr:nvSpPr>
      <xdr:spPr>
        <a:xfrm>
          <a:off x="4686300"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81280</xdr:rowOff>
    </xdr:from>
    <xdr:to>
      <xdr:col>20</xdr:col>
      <xdr:colOff>38100</xdr:colOff>
      <xdr:row>33</xdr:row>
      <xdr:rowOff>11430</xdr:rowOff>
    </xdr:to>
    <xdr:sp macro="" textlink="">
      <xdr:nvSpPr>
        <xdr:cNvPr id="82" name="楕円 81"/>
        <xdr:cNvSpPr/>
      </xdr:nvSpPr>
      <xdr:spPr>
        <a:xfrm>
          <a:off x="3746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27957</xdr:rowOff>
    </xdr:from>
    <xdr:ext cx="469744" cy="259045"/>
    <xdr:sp macro="" textlink="">
      <xdr:nvSpPr>
        <xdr:cNvPr id="83" name="テキスト ボックス 82"/>
        <xdr:cNvSpPr txBox="1"/>
      </xdr:nvSpPr>
      <xdr:spPr>
        <a:xfrm>
          <a:off x="3562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49276</xdr:rowOff>
    </xdr:from>
    <xdr:to>
      <xdr:col>15</xdr:col>
      <xdr:colOff>101600</xdr:colOff>
      <xdr:row>32</xdr:row>
      <xdr:rowOff>150876</xdr:rowOff>
    </xdr:to>
    <xdr:sp macro="" textlink="">
      <xdr:nvSpPr>
        <xdr:cNvPr id="84" name="楕円 83"/>
        <xdr:cNvSpPr/>
      </xdr:nvSpPr>
      <xdr:spPr>
        <a:xfrm>
          <a:off x="2857500" y="55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167403</xdr:rowOff>
    </xdr:from>
    <xdr:ext cx="469744" cy="259045"/>
    <xdr:sp macro="" textlink="">
      <xdr:nvSpPr>
        <xdr:cNvPr id="85" name="テキスト ボックス 84"/>
        <xdr:cNvSpPr txBox="1"/>
      </xdr:nvSpPr>
      <xdr:spPr>
        <a:xfrm>
          <a:off x="2673428" y="53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98806</xdr:rowOff>
    </xdr:from>
    <xdr:to>
      <xdr:col>10</xdr:col>
      <xdr:colOff>165100</xdr:colOff>
      <xdr:row>33</xdr:row>
      <xdr:rowOff>28956</xdr:rowOff>
    </xdr:to>
    <xdr:sp macro="" textlink="">
      <xdr:nvSpPr>
        <xdr:cNvPr id="86" name="楕円 85"/>
        <xdr:cNvSpPr/>
      </xdr:nvSpPr>
      <xdr:spPr>
        <a:xfrm>
          <a:off x="1968500" y="55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45483</xdr:rowOff>
    </xdr:from>
    <xdr:ext cx="469744" cy="259045"/>
    <xdr:sp macro="" textlink="">
      <xdr:nvSpPr>
        <xdr:cNvPr id="87" name="テキスト ボックス 86"/>
        <xdr:cNvSpPr txBox="1"/>
      </xdr:nvSpPr>
      <xdr:spPr>
        <a:xfrm>
          <a:off x="1784428" y="53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79756</xdr:rowOff>
    </xdr:from>
    <xdr:to>
      <xdr:col>6</xdr:col>
      <xdr:colOff>38100</xdr:colOff>
      <xdr:row>33</xdr:row>
      <xdr:rowOff>9906</xdr:rowOff>
    </xdr:to>
    <xdr:sp macro="" textlink="">
      <xdr:nvSpPr>
        <xdr:cNvPr id="88" name="楕円 87"/>
        <xdr:cNvSpPr/>
      </xdr:nvSpPr>
      <xdr:spPr>
        <a:xfrm>
          <a:off x="1079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26433</xdr:rowOff>
    </xdr:from>
    <xdr:ext cx="469744" cy="259045"/>
    <xdr:sp macro="" textlink="">
      <xdr:nvSpPr>
        <xdr:cNvPr id="89" name="テキスト ボックス 88"/>
        <xdr:cNvSpPr txBox="1"/>
      </xdr:nvSpPr>
      <xdr:spPr>
        <a:xfrm>
          <a:off x="895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122016</xdr:rowOff>
    </xdr:from>
    <xdr:to>
      <xdr:col>24</xdr:col>
      <xdr:colOff>63500</xdr:colOff>
      <xdr:row>57</xdr:row>
      <xdr:rowOff>71637</xdr:rowOff>
    </xdr:to>
    <xdr:cxnSp macro="">
      <xdr:nvCxnSpPr>
        <xdr:cNvPr id="116" name="直線コネクタ 115"/>
        <xdr:cNvCxnSpPr/>
      </xdr:nvCxnSpPr>
      <xdr:spPr>
        <a:xfrm flipV="1">
          <a:off x="3797300" y="9723216"/>
          <a:ext cx="838200" cy="1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44410</xdr:rowOff>
    </xdr:from>
    <xdr:to>
      <xdr:col>19</xdr:col>
      <xdr:colOff>177800</xdr:colOff>
      <xdr:row>57</xdr:row>
      <xdr:rowOff>71637</xdr:rowOff>
    </xdr:to>
    <xdr:cxnSp macro="">
      <xdr:nvCxnSpPr>
        <xdr:cNvPr id="119" name="直線コネクタ 118"/>
        <xdr:cNvCxnSpPr/>
      </xdr:nvCxnSpPr>
      <xdr:spPr>
        <a:xfrm>
          <a:off x="2908300" y="9817060"/>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165363</xdr:rowOff>
    </xdr:from>
    <xdr:to>
      <xdr:col>15</xdr:col>
      <xdr:colOff>50800</xdr:colOff>
      <xdr:row>57</xdr:row>
      <xdr:rowOff>44410</xdr:rowOff>
    </xdr:to>
    <xdr:cxnSp macro="">
      <xdr:nvCxnSpPr>
        <xdr:cNvPr id="122" name="直線コネクタ 121"/>
        <xdr:cNvCxnSpPr/>
      </xdr:nvCxnSpPr>
      <xdr:spPr>
        <a:xfrm>
          <a:off x="2019300" y="9423663"/>
          <a:ext cx="8890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165363</xdr:rowOff>
    </xdr:from>
    <xdr:to>
      <xdr:col>10</xdr:col>
      <xdr:colOff>114300</xdr:colOff>
      <xdr:row>57</xdr:row>
      <xdr:rowOff>81676</xdr:rowOff>
    </xdr:to>
    <xdr:cxnSp macro="">
      <xdr:nvCxnSpPr>
        <xdr:cNvPr id="125" name="直線コネクタ 124"/>
        <xdr:cNvCxnSpPr/>
      </xdr:nvCxnSpPr>
      <xdr:spPr>
        <a:xfrm flipV="1">
          <a:off x="1130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71216</xdr:rowOff>
    </xdr:from>
    <xdr:to>
      <xdr:col>24</xdr:col>
      <xdr:colOff>114300</xdr:colOff>
      <xdr:row>57</xdr:row>
      <xdr:rowOff>1366</xdr:rowOff>
    </xdr:to>
    <xdr:sp macro="" textlink="">
      <xdr:nvSpPr>
        <xdr:cNvPr id="135" name="楕円 134"/>
        <xdr:cNvSpPr/>
      </xdr:nvSpPr>
      <xdr:spPr>
        <a:xfrm>
          <a:off x="4584700" y="96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94093</xdr:rowOff>
    </xdr:from>
    <xdr:ext cx="534377" cy="259045"/>
    <xdr:sp macro="" textlink="">
      <xdr:nvSpPr>
        <xdr:cNvPr id="136" name="総務費該当値テキスト"/>
        <xdr:cNvSpPr txBox="1"/>
      </xdr:nvSpPr>
      <xdr:spPr>
        <a:xfrm>
          <a:off x="4686300" y="95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20837</xdr:rowOff>
    </xdr:from>
    <xdr:to>
      <xdr:col>20</xdr:col>
      <xdr:colOff>38100</xdr:colOff>
      <xdr:row>57</xdr:row>
      <xdr:rowOff>122437</xdr:rowOff>
    </xdr:to>
    <xdr:sp macro="" textlink="">
      <xdr:nvSpPr>
        <xdr:cNvPr id="137" name="楕円 136"/>
        <xdr:cNvSpPr/>
      </xdr:nvSpPr>
      <xdr:spPr>
        <a:xfrm>
          <a:off x="3746500" y="97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113564</xdr:rowOff>
    </xdr:from>
    <xdr:ext cx="534377" cy="259045"/>
    <xdr:sp macro="" textlink="">
      <xdr:nvSpPr>
        <xdr:cNvPr id="138" name="テキスト ボックス 137"/>
        <xdr:cNvSpPr txBox="1"/>
      </xdr:nvSpPr>
      <xdr:spPr>
        <a:xfrm>
          <a:off x="3530111" y="98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165060</xdr:rowOff>
    </xdr:from>
    <xdr:to>
      <xdr:col>15</xdr:col>
      <xdr:colOff>101600</xdr:colOff>
      <xdr:row>57</xdr:row>
      <xdr:rowOff>95210</xdr:rowOff>
    </xdr:to>
    <xdr:sp macro="" textlink="">
      <xdr:nvSpPr>
        <xdr:cNvPr id="139" name="楕円 138"/>
        <xdr:cNvSpPr/>
      </xdr:nvSpPr>
      <xdr:spPr>
        <a:xfrm>
          <a:off x="28575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86337</xdr:rowOff>
    </xdr:from>
    <xdr:ext cx="534377" cy="259045"/>
    <xdr:sp macro="" textlink="">
      <xdr:nvSpPr>
        <xdr:cNvPr id="140" name="テキスト ボックス 139"/>
        <xdr:cNvSpPr txBox="1"/>
      </xdr:nvSpPr>
      <xdr:spPr>
        <a:xfrm>
          <a:off x="2641111" y="98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114563</xdr:rowOff>
    </xdr:from>
    <xdr:to>
      <xdr:col>10</xdr:col>
      <xdr:colOff>165100</xdr:colOff>
      <xdr:row>55</xdr:row>
      <xdr:rowOff>44713</xdr:rowOff>
    </xdr:to>
    <xdr:sp macro="" textlink="">
      <xdr:nvSpPr>
        <xdr:cNvPr id="141" name="楕円 140"/>
        <xdr:cNvSpPr/>
      </xdr:nvSpPr>
      <xdr:spPr>
        <a:xfrm>
          <a:off x="1968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35840</xdr:rowOff>
    </xdr:from>
    <xdr:ext cx="599010" cy="259045"/>
    <xdr:sp macro="" textlink="">
      <xdr:nvSpPr>
        <xdr:cNvPr id="142" name="テキスト ボックス 141"/>
        <xdr:cNvSpPr txBox="1"/>
      </xdr:nvSpPr>
      <xdr:spPr>
        <a:xfrm>
          <a:off x="1719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30876</xdr:rowOff>
    </xdr:from>
    <xdr:to>
      <xdr:col>6</xdr:col>
      <xdr:colOff>38100</xdr:colOff>
      <xdr:row>57</xdr:row>
      <xdr:rowOff>132476</xdr:rowOff>
    </xdr:to>
    <xdr:sp macro="" textlink="">
      <xdr:nvSpPr>
        <xdr:cNvPr id="143" name="楕円 142"/>
        <xdr:cNvSpPr/>
      </xdr:nvSpPr>
      <xdr:spPr>
        <a:xfrm>
          <a:off x="1079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123603</xdr:rowOff>
    </xdr:from>
    <xdr:ext cx="534377" cy="259045"/>
    <xdr:sp macro="" textlink="">
      <xdr:nvSpPr>
        <xdr:cNvPr id="144" name="テキスト ボックス 143"/>
        <xdr:cNvSpPr txBox="1"/>
      </xdr:nvSpPr>
      <xdr:spPr>
        <a:xfrm>
          <a:off x="863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23792</xdr:rowOff>
    </xdr:from>
    <xdr:to>
      <xdr:col>24</xdr:col>
      <xdr:colOff>63500</xdr:colOff>
      <xdr:row>76</xdr:row>
      <xdr:rowOff>50538</xdr:rowOff>
    </xdr:to>
    <xdr:cxnSp macro="">
      <xdr:nvCxnSpPr>
        <xdr:cNvPr id="174" name="直線コネクタ 173"/>
        <xdr:cNvCxnSpPr/>
      </xdr:nvCxnSpPr>
      <xdr:spPr>
        <a:xfrm flipV="1">
          <a:off x="3797300" y="13053992"/>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2677</xdr:rowOff>
    </xdr:from>
    <xdr:to>
      <xdr:col>19</xdr:col>
      <xdr:colOff>177800</xdr:colOff>
      <xdr:row>76</xdr:row>
      <xdr:rowOff>50538</xdr:rowOff>
    </xdr:to>
    <xdr:cxnSp macro="">
      <xdr:nvCxnSpPr>
        <xdr:cNvPr id="177" name="直線コネクタ 176"/>
        <xdr:cNvCxnSpPr/>
      </xdr:nvCxnSpPr>
      <xdr:spPr>
        <a:xfrm>
          <a:off x="2908300" y="13032877"/>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2677</xdr:rowOff>
    </xdr:from>
    <xdr:to>
      <xdr:col>15</xdr:col>
      <xdr:colOff>50800</xdr:colOff>
      <xdr:row>77</xdr:row>
      <xdr:rowOff>35573</xdr:rowOff>
    </xdr:to>
    <xdr:cxnSp macro="">
      <xdr:nvCxnSpPr>
        <xdr:cNvPr id="180" name="直線コネクタ 179"/>
        <xdr:cNvCxnSpPr/>
      </xdr:nvCxnSpPr>
      <xdr:spPr>
        <a:xfrm flipV="1">
          <a:off x="2019300" y="13032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35573</xdr:rowOff>
    </xdr:from>
    <xdr:to>
      <xdr:col>10</xdr:col>
      <xdr:colOff>114300</xdr:colOff>
      <xdr:row>77</xdr:row>
      <xdr:rowOff>88204</xdr:rowOff>
    </xdr:to>
    <xdr:cxnSp macro="">
      <xdr:nvCxnSpPr>
        <xdr:cNvPr id="183" name="直線コネクタ 182"/>
        <xdr:cNvCxnSpPr/>
      </xdr:nvCxnSpPr>
      <xdr:spPr>
        <a:xfrm flipV="1">
          <a:off x="1130300" y="13237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144442</xdr:rowOff>
    </xdr:from>
    <xdr:to>
      <xdr:col>24</xdr:col>
      <xdr:colOff>114300</xdr:colOff>
      <xdr:row>76</xdr:row>
      <xdr:rowOff>74592</xdr:rowOff>
    </xdr:to>
    <xdr:sp macro="" textlink="">
      <xdr:nvSpPr>
        <xdr:cNvPr id="193" name="楕円 192"/>
        <xdr:cNvSpPr/>
      </xdr:nvSpPr>
      <xdr:spPr>
        <a:xfrm>
          <a:off x="4584700" y="130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167319</xdr:rowOff>
    </xdr:from>
    <xdr:ext cx="599010" cy="259045"/>
    <xdr:sp macro="" textlink="">
      <xdr:nvSpPr>
        <xdr:cNvPr id="194" name="民生費該当値テキスト"/>
        <xdr:cNvSpPr txBox="1"/>
      </xdr:nvSpPr>
      <xdr:spPr>
        <a:xfrm>
          <a:off x="4686300" y="1285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171188</xdr:rowOff>
    </xdr:from>
    <xdr:to>
      <xdr:col>20</xdr:col>
      <xdr:colOff>38100</xdr:colOff>
      <xdr:row>76</xdr:row>
      <xdr:rowOff>101338</xdr:rowOff>
    </xdr:to>
    <xdr:sp macro="" textlink="">
      <xdr:nvSpPr>
        <xdr:cNvPr id="195" name="楕円 194"/>
        <xdr:cNvSpPr/>
      </xdr:nvSpPr>
      <xdr:spPr>
        <a:xfrm>
          <a:off x="3746500" y="130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117865</xdr:rowOff>
    </xdr:from>
    <xdr:ext cx="599010" cy="259045"/>
    <xdr:sp macro="" textlink="">
      <xdr:nvSpPr>
        <xdr:cNvPr id="196" name="テキスト ボックス 195"/>
        <xdr:cNvSpPr txBox="1"/>
      </xdr:nvSpPr>
      <xdr:spPr>
        <a:xfrm>
          <a:off x="3497795" y="1280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123327</xdr:rowOff>
    </xdr:from>
    <xdr:to>
      <xdr:col>15</xdr:col>
      <xdr:colOff>101600</xdr:colOff>
      <xdr:row>76</xdr:row>
      <xdr:rowOff>53477</xdr:rowOff>
    </xdr:to>
    <xdr:sp macro="" textlink="">
      <xdr:nvSpPr>
        <xdr:cNvPr id="197" name="楕円 196"/>
        <xdr:cNvSpPr/>
      </xdr:nvSpPr>
      <xdr:spPr>
        <a:xfrm>
          <a:off x="28575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70004</xdr:rowOff>
    </xdr:from>
    <xdr:ext cx="599010" cy="259045"/>
    <xdr:sp macro="" textlink="">
      <xdr:nvSpPr>
        <xdr:cNvPr id="198" name="テキスト ボックス 197"/>
        <xdr:cNvSpPr txBox="1"/>
      </xdr:nvSpPr>
      <xdr:spPr>
        <a:xfrm>
          <a:off x="2608795" y="1275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156223</xdr:rowOff>
    </xdr:from>
    <xdr:to>
      <xdr:col>10</xdr:col>
      <xdr:colOff>165100</xdr:colOff>
      <xdr:row>77</xdr:row>
      <xdr:rowOff>86373</xdr:rowOff>
    </xdr:to>
    <xdr:sp macro="" textlink="">
      <xdr:nvSpPr>
        <xdr:cNvPr id="199" name="楕円 198"/>
        <xdr:cNvSpPr/>
      </xdr:nvSpPr>
      <xdr:spPr>
        <a:xfrm>
          <a:off x="1968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102900</xdr:rowOff>
    </xdr:from>
    <xdr:ext cx="599010" cy="259045"/>
    <xdr:sp macro="" textlink="">
      <xdr:nvSpPr>
        <xdr:cNvPr id="200" name="テキスト ボックス 199"/>
        <xdr:cNvSpPr txBox="1"/>
      </xdr:nvSpPr>
      <xdr:spPr>
        <a:xfrm>
          <a:off x="1719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37404</xdr:rowOff>
    </xdr:from>
    <xdr:to>
      <xdr:col>6</xdr:col>
      <xdr:colOff>38100</xdr:colOff>
      <xdr:row>77</xdr:row>
      <xdr:rowOff>139004</xdr:rowOff>
    </xdr:to>
    <xdr:sp macro="" textlink="">
      <xdr:nvSpPr>
        <xdr:cNvPr id="201" name="楕円 200"/>
        <xdr:cNvSpPr/>
      </xdr:nvSpPr>
      <xdr:spPr>
        <a:xfrm>
          <a:off x="1079500" y="132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155531</xdr:rowOff>
    </xdr:from>
    <xdr:ext cx="599010" cy="259045"/>
    <xdr:sp macro="" textlink="">
      <xdr:nvSpPr>
        <xdr:cNvPr id="202" name="テキスト ボックス 201"/>
        <xdr:cNvSpPr txBox="1"/>
      </xdr:nvSpPr>
      <xdr:spPr>
        <a:xfrm>
          <a:off x="830795" y="130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5576</xdr:rowOff>
    </xdr:from>
    <xdr:to>
      <xdr:col>24</xdr:col>
      <xdr:colOff>63500</xdr:colOff>
      <xdr:row>95</xdr:row>
      <xdr:rowOff>89702</xdr:rowOff>
    </xdr:to>
    <xdr:cxnSp macro="">
      <xdr:nvCxnSpPr>
        <xdr:cNvPr id="234" name="直線コネクタ 233"/>
        <xdr:cNvCxnSpPr/>
      </xdr:nvCxnSpPr>
      <xdr:spPr>
        <a:xfrm>
          <a:off x="3797300" y="16121876"/>
          <a:ext cx="838200" cy="2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5576</xdr:rowOff>
    </xdr:from>
    <xdr:to>
      <xdr:col>19</xdr:col>
      <xdr:colOff>177800</xdr:colOff>
      <xdr:row>94</xdr:row>
      <xdr:rowOff>31441</xdr:rowOff>
    </xdr:to>
    <xdr:cxnSp macro="">
      <xdr:nvCxnSpPr>
        <xdr:cNvPr id="237" name="直線コネクタ 236"/>
        <xdr:cNvCxnSpPr/>
      </xdr:nvCxnSpPr>
      <xdr:spPr>
        <a:xfrm flipV="1">
          <a:off x="2908300" y="16121876"/>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31441</xdr:rowOff>
    </xdr:from>
    <xdr:to>
      <xdr:col>15</xdr:col>
      <xdr:colOff>50800</xdr:colOff>
      <xdr:row>96</xdr:row>
      <xdr:rowOff>156780</xdr:rowOff>
    </xdr:to>
    <xdr:cxnSp macro="">
      <xdr:nvCxnSpPr>
        <xdr:cNvPr id="240" name="直線コネクタ 239"/>
        <xdr:cNvCxnSpPr/>
      </xdr:nvCxnSpPr>
      <xdr:spPr>
        <a:xfrm flipV="1">
          <a:off x="2019300" y="16147741"/>
          <a:ext cx="889000" cy="4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156780</xdr:rowOff>
    </xdr:from>
    <xdr:to>
      <xdr:col>10</xdr:col>
      <xdr:colOff>114300</xdr:colOff>
      <xdr:row>97</xdr:row>
      <xdr:rowOff>42642</xdr:rowOff>
    </xdr:to>
    <xdr:cxnSp macro="">
      <xdr:nvCxnSpPr>
        <xdr:cNvPr id="243" name="直線コネクタ 242"/>
        <xdr:cNvCxnSpPr/>
      </xdr:nvCxnSpPr>
      <xdr:spPr>
        <a:xfrm flipV="1">
          <a:off x="1130300" y="16615980"/>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38902</xdr:rowOff>
    </xdr:from>
    <xdr:to>
      <xdr:col>24</xdr:col>
      <xdr:colOff>114300</xdr:colOff>
      <xdr:row>95</xdr:row>
      <xdr:rowOff>140502</xdr:rowOff>
    </xdr:to>
    <xdr:sp macro="" textlink="">
      <xdr:nvSpPr>
        <xdr:cNvPr id="253" name="楕円 252"/>
        <xdr:cNvSpPr/>
      </xdr:nvSpPr>
      <xdr:spPr>
        <a:xfrm>
          <a:off x="4584700" y="1632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61779</xdr:rowOff>
    </xdr:from>
    <xdr:ext cx="534377" cy="259045"/>
    <xdr:sp macro="" textlink="">
      <xdr:nvSpPr>
        <xdr:cNvPr id="254" name="衛生費該当値テキスト"/>
        <xdr:cNvSpPr txBox="1"/>
      </xdr:nvSpPr>
      <xdr:spPr>
        <a:xfrm>
          <a:off x="4686300" y="161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126226</xdr:rowOff>
    </xdr:from>
    <xdr:to>
      <xdr:col>20</xdr:col>
      <xdr:colOff>38100</xdr:colOff>
      <xdr:row>94</xdr:row>
      <xdr:rowOff>56376</xdr:rowOff>
    </xdr:to>
    <xdr:sp macro="" textlink="">
      <xdr:nvSpPr>
        <xdr:cNvPr id="255" name="楕円 254"/>
        <xdr:cNvSpPr/>
      </xdr:nvSpPr>
      <xdr:spPr>
        <a:xfrm>
          <a:off x="3746500" y="160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72903</xdr:rowOff>
    </xdr:from>
    <xdr:ext cx="534377" cy="259045"/>
    <xdr:sp macro="" textlink="">
      <xdr:nvSpPr>
        <xdr:cNvPr id="256" name="テキスト ボックス 255"/>
        <xdr:cNvSpPr txBox="1"/>
      </xdr:nvSpPr>
      <xdr:spPr>
        <a:xfrm>
          <a:off x="3530111" y="1584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152091</xdr:rowOff>
    </xdr:from>
    <xdr:to>
      <xdr:col>15</xdr:col>
      <xdr:colOff>101600</xdr:colOff>
      <xdr:row>94</xdr:row>
      <xdr:rowOff>82241</xdr:rowOff>
    </xdr:to>
    <xdr:sp macro="" textlink="">
      <xdr:nvSpPr>
        <xdr:cNvPr id="257" name="楕円 256"/>
        <xdr:cNvSpPr/>
      </xdr:nvSpPr>
      <xdr:spPr>
        <a:xfrm>
          <a:off x="2857500" y="160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98768</xdr:rowOff>
    </xdr:from>
    <xdr:ext cx="534377" cy="259045"/>
    <xdr:sp macro="" textlink="">
      <xdr:nvSpPr>
        <xdr:cNvPr id="258" name="テキスト ボックス 257"/>
        <xdr:cNvSpPr txBox="1"/>
      </xdr:nvSpPr>
      <xdr:spPr>
        <a:xfrm>
          <a:off x="2641111" y="158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105980</xdr:rowOff>
    </xdr:from>
    <xdr:to>
      <xdr:col>10</xdr:col>
      <xdr:colOff>165100</xdr:colOff>
      <xdr:row>97</xdr:row>
      <xdr:rowOff>36130</xdr:rowOff>
    </xdr:to>
    <xdr:sp macro="" textlink="">
      <xdr:nvSpPr>
        <xdr:cNvPr id="259" name="楕円 258"/>
        <xdr:cNvSpPr/>
      </xdr:nvSpPr>
      <xdr:spPr>
        <a:xfrm>
          <a:off x="1968500" y="165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52657</xdr:rowOff>
    </xdr:from>
    <xdr:ext cx="534377" cy="259045"/>
    <xdr:sp macro="" textlink="">
      <xdr:nvSpPr>
        <xdr:cNvPr id="260" name="テキスト ボックス 259"/>
        <xdr:cNvSpPr txBox="1"/>
      </xdr:nvSpPr>
      <xdr:spPr>
        <a:xfrm>
          <a:off x="1752111" y="163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163292</xdr:rowOff>
    </xdr:from>
    <xdr:to>
      <xdr:col>6</xdr:col>
      <xdr:colOff>38100</xdr:colOff>
      <xdr:row>97</xdr:row>
      <xdr:rowOff>93442</xdr:rowOff>
    </xdr:to>
    <xdr:sp macro="" textlink="">
      <xdr:nvSpPr>
        <xdr:cNvPr id="261" name="楕円 260"/>
        <xdr:cNvSpPr/>
      </xdr:nvSpPr>
      <xdr:spPr>
        <a:xfrm>
          <a:off x="1079500" y="166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84569</xdr:rowOff>
    </xdr:from>
    <xdr:ext cx="534377" cy="259045"/>
    <xdr:sp macro="" textlink="">
      <xdr:nvSpPr>
        <xdr:cNvPr id="262" name="テキスト ボックス 261"/>
        <xdr:cNvSpPr txBox="1"/>
      </xdr:nvSpPr>
      <xdr:spPr>
        <a:xfrm>
          <a:off x="863111" y="167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134366</xdr:rowOff>
    </xdr:from>
    <xdr:to>
      <xdr:col>55</xdr:col>
      <xdr:colOff>0</xdr:colOff>
      <xdr:row>31</xdr:row>
      <xdr:rowOff>145034</xdr:rowOff>
    </xdr:to>
    <xdr:cxnSp macro="">
      <xdr:nvCxnSpPr>
        <xdr:cNvPr id="291" name="直線コネクタ 290"/>
        <xdr:cNvCxnSpPr/>
      </xdr:nvCxnSpPr>
      <xdr:spPr>
        <a:xfrm>
          <a:off x="9639300" y="544931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134366</xdr:rowOff>
    </xdr:from>
    <xdr:to>
      <xdr:col>50</xdr:col>
      <xdr:colOff>114300</xdr:colOff>
      <xdr:row>32</xdr:row>
      <xdr:rowOff>6350</xdr:rowOff>
    </xdr:to>
    <xdr:cxnSp macro="">
      <xdr:nvCxnSpPr>
        <xdr:cNvPr id="294" name="直線コネクタ 293"/>
        <xdr:cNvCxnSpPr/>
      </xdr:nvCxnSpPr>
      <xdr:spPr>
        <a:xfrm flipV="1">
          <a:off x="8750300" y="54493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5588</xdr:rowOff>
    </xdr:from>
    <xdr:to>
      <xdr:col>45</xdr:col>
      <xdr:colOff>177800</xdr:colOff>
      <xdr:row>32</xdr:row>
      <xdr:rowOff>6350</xdr:rowOff>
    </xdr:to>
    <xdr:cxnSp macro="">
      <xdr:nvCxnSpPr>
        <xdr:cNvPr id="297" name="直線コネクタ 296"/>
        <xdr:cNvCxnSpPr/>
      </xdr:nvCxnSpPr>
      <xdr:spPr>
        <a:xfrm>
          <a:off x="7861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169418</xdr:rowOff>
    </xdr:from>
    <xdr:to>
      <xdr:col>41</xdr:col>
      <xdr:colOff>50800</xdr:colOff>
      <xdr:row>32</xdr:row>
      <xdr:rowOff>5588</xdr:rowOff>
    </xdr:to>
    <xdr:cxnSp macro="">
      <xdr:nvCxnSpPr>
        <xdr:cNvPr id="300" name="直線コネクタ 299"/>
        <xdr:cNvCxnSpPr/>
      </xdr:nvCxnSpPr>
      <xdr:spPr>
        <a:xfrm>
          <a:off x="6972300" y="548436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94234</xdr:rowOff>
    </xdr:from>
    <xdr:to>
      <xdr:col>55</xdr:col>
      <xdr:colOff>50800</xdr:colOff>
      <xdr:row>32</xdr:row>
      <xdr:rowOff>24384</xdr:rowOff>
    </xdr:to>
    <xdr:sp macro="" textlink="">
      <xdr:nvSpPr>
        <xdr:cNvPr id="310" name="楕円 309"/>
        <xdr:cNvSpPr/>
      </xdr:nvSpPr>
      <xdr:spPr>
        <a:xfrm>
          <a:off x="10426700" y="54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47261</xdr:rowOff>
    </xdr:from>
    <xdr:ext cx="469744" cy="259045"/>
    <xdr:sp macro="" textlink="">
      <xdr:nvSpPr>
        <xdr:cNvPr id="311" name="労働費該当値テキスト"/>
        <xdr:cNvSpPr txBox="1"/>
      </xdr:nvSpPr>
      <xdr:spPr>
        <a:xfrm>
          <a:off x="10528300" y="53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83566</xdr:rowOff>
    </xdr:from>
    <xdr:to>
      <xdr:col>50</xdr:col>
      <xdr:colOff>165100</xdr:colOff>
      <xdr:row>32</xdr:row>
      <xdr:rowOff>13716</xdr:rowOff>
    </xdr:to>
    <xdr:sp macro="" textlink="">
      <xdr:nvSpPr>
        <xdr:cNvPr id="312" name="楕円 311"/>
        <xdr:cNvSpPr/>
      </xdr:nvSpPr>
      <xdr:spPr>
        <a:xfrm>
          <a:off x="95885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30243</xdr:rowOff>
    </xdr:from>
    <xdr:ext cx="469744" cy="259045"/>
    <xdr:sp macro="" textlink="">
      <xdr:nvSpPr>
        <xdr:cNvPr id="313" name="テキスト ボックス 312"/>
        <xdr:cNvSpPr txBox="1"/>
      </xdr:nvSpPr>
      <xdr:spPr>
        <a:xfrm>
          <a:off x="9404428" y="51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127000</xdr:rowOff>
    </xdr:from>
    <xdr:to>
      <xdr:col>46</xdr:col>
      <xdr:colOff>38100</xdr:colOff>
      <xdr:row>32</xdr:row>
      <xdr:rowOff>57150</xdr:rowOff>
    </xdr:to>
    <xdr:sp macro="" textlink="">
      <xdr:nvSpPr>
        <xdr:cNvPr id="314" name="楕円 313"/>
        <xdr:cNvSpPr/>
      </xdr:nvSpPr>
      <xdr:spPr>
        <a:xfrm>
          <a:off x="8699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73677</xdr:rowOff>
    </xdr:from>
    <xdr:ext cx="469744" cy="259045"/>
    <xdr:sp macro="" textlink="">
      <xdr:nvSpPr>
        <xdr:cNvPr id="315" name="テキスト ボックス 314"/>
        <xdr:cNvSpPr txBox="1"/>
      </xdr:nvSpPr>
      <xdr:spPr>
        <a:xfrm>
          <a:off x="8515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126238</xdr:rowOff>
    </xdr:from>
    <xdr:to>
      <xdr:col>41</xdr:col>
      <xdr:colOff>101600</xdr:colOff>
      <xdr:row>32</xdr:row>
      <xdr:rowOff>56388</xdr:rowOff>
    </xdr:to>
    <xdr:sp macro="" textlink="">
      <xdr:nvSpPr>
        <xdr:cNvPr id="316" name="楕円 315"/>
        <xdr:cNvSpPr/>
      </xdr:nvSpPr>
      <xdr:spPr>
        <a:xfrm>
          <a:off x="7810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72915</xdr:rowOff>
    </xdr:from>
    <xdr:ext cx="469744" cy="259045"/>
    <xdr:sp macro="" textlink="">
      <xdr:nvSpPr>
        <xdr:cNvPr id="317" name="テキスト ボックス 316"/>
        <xdr:cNvSpPr txBox="1"/>
      </xdr:nvSpPr>
      <xdr:spPr>
        <a:xfrm>
          <a:off x="7626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118618</xdr:rowOff>
    </xdr:from>
    <xdr:to>
      <xdr:col>36</xdr:col>
      <xdr:colOff>165100</xdr:colOff>
      <xdr:row>32</xdr:row>
      <xdr:rowOff>48768</xdr:rowOff>
    </xdr:to>
    <xdr:sp macro="" textlink="">
      <xdr:nvSpPr>
        <xdr:cNvPr id="318" name="楕円 317"/>
        <xdr:cNvSpPr/>
      </xdr:nvSpPr>
      <xdr:spPr>
        <a:xfrm>
          <a:off x="6921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65295</xdr:rowOff>
    </xdr:from>
    <xdr:ext cx="469744" cy="259045"/>
    <xdr:sp macro="" textlink="">
      <xdr:nvSpPr>
        <xdr:cNvPr id="319" name="テキスト ボックス 318"/>
        <xdr:cNvSpPr txBox="1"/>
      </xdr:nvSpPr>
      <xdr:spPr>
        <a:xfrm>
          <a:off x="6737428" y="52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117343</xdr:rowOff>
    </xdr:from>
    <xdr:to>
      <xdr:col>55</xdr:col>
      <xdr:colOff>0</xdr:colOff>
      <xdr:row>58</xdr:row>
      <xdr:rowOff>120086</xdr:rowOff>
    </xdr:to>
    <xdr:cxnSp macro="">
      <xdr:nvCxnSpPr>
        <xdr:cNvPr id="346" name="直線コネクタ 345"/>
        <xdr:cNvCxnSpPr/>
      </xdr:nvCxnSpPr>
      <xdr:spPr>
        <a:xfrm flipV="1">
          <a:off x="9639300" y="1006144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120086</xdr:rowOff>
    </xdr:to>
    <xdr:cxnSp macro="">
      <xdr:nvCxnSpPr>
        <xdr:cNvPr id="349" name="直線コネクタ 348"/>
        <xdr:cNvCxnSpPr/>
      </xdr:nvCxnSpPr>
      <xdr:spPr>
        <a:xfrm>
          <a:off x="8750300" y="10063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119583</xdr:rowOff>
    </xdr:from>
    <xdr:to>
      <xdr:col>45</xdr:col>
      <xdr:colOff>177800</xdr:colOff>
      <xdr:row>58</xdr:row>
      <xdr:rowOff>121138</xdr:rowOff>
    </xdr:to>
    <xdr:cxnSp macro="">
      <xdr:nvCxnSpPr>
        <xdr:cNvPr id="352" name="直線コネクタ 351"/>
        <xdr:cNvCxnSpPr/>
      </xdr:nvCxnSpPr>
      <xdr:spPr>
        <a:xfrm flipV="1">
          <a:off x="7861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121138</xdr:rowOff>
    </xdr:from>
    <xdr:to>
      <xdr:col>41</xdr:col>
      <xdr:colOff>50800</xdr:colOff>
      <xdr:row>58</xdr:row>
      <xdr:rowOff>121641</xdr:rowOff>
    </xdr:to>
    <xdr:cxnSp macro="">
      <xdr:nvCxnSpPr>
        <xdr:cNvPr id="355" name="直線コネクタ 354"/>
        <xdr:cNvCxnSpPr/>
      </xdr:nvCxnSpPr>
      <xdr:spPr>
        <a:xfrm flipV="1">
          <a:off x="6972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66543</xdr:rowOff>
    </xdr:from>
    <xdr:to>
      <xdr:col>55</xdr:col>
      <xdr:colOff>50800</xdr:colOff>
      <xdr:row>58</xdr:row>
      <xdr:rowOff>168143</xdr:rowOff>
    </xdr:to>
    <xdr:sp macro="" textlink="">
      <xdr:nvSpPr>
        <xdr:cNvPr id="365" name="楕円 364"/>
        <xdr:cNvSpPr/>
      </xdr:nvSpPr>
      <xdr:spPr>
        <a:xfrm>
          <a:off x="104267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152920</xdr:rowOff>
    </xdr:from>
    <xdr:ext cx="378565" cy="259045"/>
    <xdr:sp macro="" textlink="">
      <xdr:nvSpPr>
        <xdr:cNvPr id="366" name="農林水産業費該当値テキスト"/>
        <xdr:cNvSpPr txBox="1"/>
      </xdr:nvSpPr>
      <xdr:spPr>
        <a:xfrm>
          <a:off x="10528300" y="992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69286</xdr:rowOff>
    </xdr:from>
    <xdr:to>
      <xdr:col>50</xdr:col>
      <xdr:colOff>165100</xdr:colOff>
      <xdr:row>58</xdr:row>
      <xdr:rowOff>170886</xdr:rowOff>
    </xdr:to>
    <xdr:sp macro="" textlink="">
      <xdr:nvSpPr>
        <xdr:cNvPr id="367" name="楕円 366"/>
        <xdr:cNvSpPr/>
      </xdr:nvSpPr>
      <xdr:spPr>
        <a:xfrm>
          <a:off x="95885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162013</xdr:rowOff>
    </xdr:from>
    <xdr:ext cx="378565" cy="259045"/>
    <xdr:sp macro="" textlink="">
      <xdr:nvSpPr>
        <xdr:cNvPr id="368" name="テキスト ボックス 367"/>
        <xdr:cNvSpPr txBox="1"/>
      </xdr:nvSpPr>
      <xdr:spPr>
        <a:xfrm>
          <a:off x="9450017" y="1010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68783</xdr:rowOff>
    </xdr:from>
    <xdr:to>
      <xdr:col>46</xdr:col>
      <xdr:colOff>38100</xdr:colOff>
      <xdr:row>58</xdr:row>
      <xdr:rowOff>170383</xdr:rowOff>
    </xdr:to>
    <xdr:sp macro="" textlink="">
      <xdr:nvSpPr>
        <xdr:cNvPr id="369" name="楕円 368"/>
        <xdr:cNvSpPr/>
      </xdr:nvSpPr>
      <xdr:spPr>
        <a:xfrm>
          <a:off x="8699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161510</xdr:rowOff>
    </xdr:from>
    <xdr:ext cx="378565" cy="259045"/>
    <xdr:sp macro="" textlink="">
      <xdr:nvSpPr>
        <xdr:cNvPr id="370" name="テキスト ボックス 369"/>
        <xdr:cNvSpPr txBox="1"/>
      </xdr:nvSpPr>
      <xdr:spPr>
        <a:xfrm>
          <a:off x="8561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70338</xdr:rowOff>
    </xdr:from>
    <xdr:to>
      <xdr:col>41</xdr:col>
      <xdr:colOff>101600</xdr:colOff>
      <xdr:row>59</xdr:row>
      <xdr:rowOff>488</xdr:rowOff>
    </xdr:to>
    <xdr:sp macro="" textlink="">
      <xdr:nvSpPr>
        <xdr:cNvPr id="371" name="楕円 370"/>
        <xdr:cNvSpPr/>
      </xdr:nvSpPr>
      <xdr:spPr>
        <a:xfrm>
          <a:off x="7810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163065</xdr:rowOff>
    </xdr:from>
    <xdr:ext cx="378565" cy="259045"/>
    <xdr:sp macro="" textlink="">
      <xdr:nvSpPr>
        <xdr:cNvPr id="372" name="テキスト ボックス 371"/>
        <xdr:cNvSpPr txBox="1"/>
      </xdr:nvSpPr>
      <xdr:spPr>
        <a:xfrm>
          <a:off x="7672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70841</xdr:rowOff>
    </xdr:from>
    <xdr:to>
      <xdr:col>36</xdr:col>
      <xdr:colOff>165100</xdr:colOff>
      <xdr:row>59</xdr:row>
      <xdr:rowOff>991</xdr:rowOff>
    </xdr:to>
    <xdr:sp macro="" textlink="">
      <xdr:nvSpPr>
        <xdr:cNvPr id="373" name="楕円 372"/>
        <xdr:cNvSpPr/>
      </xdr:nvSpPr>
      <xdr:spPr>
        <a:xfrm>
          <a:off x="6921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163568</xdr:rowOff>
    </xdr:from>
    <xdr:ext cx="378565" cy="259045"/>
    <xdr:sp macro="" textlink="">
      <xdr:nvSpPr>
        <xdr:cNvPr id="374" name="テキスト ボックス 373"/>
        <xdr:cNvSpPr txBox="1"/>
      </xdr:nvSpPr>
      <xdr:spPr>
        <a:xfrm>
          <a:off x="6783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130499</xdr:rowOff>
    </xdr:from>
    <xdr:to>
      <xdr:col>55</xdr:col>
      <xdr:colOff>0</xdr:colOff>
      <xdr:row>79</xdr:row>
      <xdr:rowOff>13951</xdr:rowOff>
    </xdr:to>
    <xdr:cxnSp macro="">
      <xdr:nvCxnSpPr>
        <xdr:cNvPr id="403" name="直線コネクタ 402"/>
        <xdr:cNvCxnSpPr/>
      </xdr:nvCxnSpPr>
      <xdr:spPr>
        <a:xfrm>
          <a:off x="9639300" y="13503599"/>
          <a:ext cx="8382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130499</xdr:rowOff>
    </xdr:from>
    <xdr:to>
      <xdr:col>50</xdr:col>
      <xdr:colOff>114300</xdr:colOff>
      <xdr:row>78</xdr:row>
      <xdr:rowOff>155435</xdr:rowOff>
    </xdr:to>
    <xdr:cxnSp macro="">
      <xdr:nvCxnSpPr>
        <xdr:cNvPr id="406" name="直線コネクタ 405"/>
        <xdr:cNvCxnSpPr/>
      </xdr:nvCxnSpPr>
      <xdr:spPr>
        <a:xfrm flipV="1">
          <a:off x="8750300" y="1350359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103696</xdr:rowOff>
    </xdr:from>
    <xdr:to>
      <xdr:col>45</xdr:col>
      <xdr:colOff>177800</xdr:colOff>
      <xdr:row>78</xdr:row>
      <xdr:rowOff>155435</xdr:rowOff>
    </xdr:to>
    <xdr:cxnSp macro="">
      <xdr:nvCxnSpPr>
        <xdr:cNvPr id="409" name="直線コネクタ 408"/>
        <xdr:cNvCxnSpPr/>
      </xdr:nvCxnSpPr>
      <xdr:spPr>
        <a:xfrm>
          <a:off x="7861300" y="13476796"/>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103696</xdr:rowOff>
    </xdr:from>
    <xdr:to>
      <xdr:col>41</xdr:col>
      <xdr:colOff>50800</xdr:colOff>
      <xdr:row>78</xdr:row>
      <xdr:rowOff>168942</xdr:rowOff>
    </xdr:to>
    <xdr:cxnSp macro="">
      <xdr:nvCxnSpPr>
        <xdr:cNvPr id="412" name="直線コネクタ 411"/>
        <xdr:cNvCxnSpPr/>
      </xdr:nvCxnSpPr>
      <xdr:spPr>
        <a:xfrm flipV="1">
          <a:off x="6972300" y="13476796"/>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134601</xdr:rowOff>
    </xdr:from>
    <xdr:to>
      <xdr:col>55</xdr:col>
      <xdr:colOff>50800</xdr:colOff>
      <xdr:row>79</xdr:row>
      <xdr:rowOff>64751</xdr:rowOff>
    </xdr:to>
    <xdr:sp macro="" textlink="">
      <xdr:nvSpPr>
        <xdr:cNvPr id="422" name="楕円 421"/>
        <xdr:cNvSpPr/>
      </xdr:nvSpPr>
      <xdr:spPr>
        <a:xfrm>
          <a:off x="10426700" y="135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49528</xdr:rowOff>
    </xdr:from>
    <xdr:ext cx="469744" cy="259045"/>
    <xdr:sp macro="" textlink="">
      <xdr:nvSpPr>
        <xdr:cNvPr id="423" name="商工費該当値テキスト"/>
        <xdr:cNvSpPr txBox="1"/>
      </xdr:nvSpPr>
      <xdr:spPr>
        <a:xfrm>
          <a:off x="10528300" y="134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79699</xdr:rowOff>
    </xdr:from>
    <xdr:to>
      <xdr:col>50</xdr:col>
      <xdr:colOff>165100</xdr:colOff>
      <xdr:row>79</xdr:row>
      <xdr:rowOff>9849</xdr:rowOff>
    </xdr:to>
    <xdr:sp macro="" textlink="">
      <xdr:nvSpPr>
        <xdr:cNvPr id="424" name="楕円 423"/>
        <xdr:cNvSpPr/>
      </xdr:nvSpPr>
      <xdr:spPr>
        <a:xfrm>
          <a:off x="9588500" y="13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976</xdr:rowOff>
    </xdr:from>
    <xdr:ext cx="469744" cy="259045"/>
    <xdr:sp macro="" textlink="">
      <xdr:nvSpPr>
        <xdr:cNvPr id="425" name="テキスト ボックス 424"/>
        <xdr:cNvSpPr txBox="1"/>
      </xdr:nvSpPr>
      <xdr:spPr>
        <a:xfrm>
          <a:off x="9404428" y="135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104635</xdr:rowOff>
    </xdr:from>
    <xdr:to>
      <xdr:col>46</xdr:col>
      <xdr:colOff>38100</xdr:colOff>
      <xdr:row>79</xdr:row>
      <xdr:rowOff>34785</xdr:rowOff>
    </xdr:to>
    <xdr:sp macro="" textlink="">
      <xdr:nvSpPr>
        <xdr:cNvPr id="426" name="楕円 425"/>
        <xdr:cNvSpPr/>
      </xdr:nvSpPr>
      <xdr:spPr>
        <a:xfrm>
          <a:off x="8699500" y="134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25912</xdr:rowOff>
    </xdr:from>
    <xdr:ext cx="469744" cy="259045"/>
    <xdr:sp macro="" textlink="">
      <xdr:nvSpPr>
        <xdr:cNvPr id="427" name="テキスト ボックス 426"/>
        <xdr:cNvSpPr txBox="1"/>
      </xdr:nvSpPr>
      <xdr:spPr>
        <a:xfrm>
          <a:off x="8515428" y="135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52896</xdr:rowOff>
    </xdr:from>
    <xdr:to>
      <xdr:col>41</xdr:col>
      <xdr:colOff>101600</xdr:colOff>
      <xdr:row>78</xdr:row>
      <xdr:rowOff>154496</xdr:rowOff>
    </xdr:to>
    <xdr:sp macro="" textlink="">
      <xdr:nvSpPr>
        <xdr:cNvPr id="428" name="楕円 427"/>
        <xdr:cNvSpPr/>
      </xdr:nvSpPr>
      <xdr:spPr>
        <a:xfrm>
          <a:off x="7810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145623</xdr:rowOff>
    </xdr:from>
    <xdr:ext cx="469744" cy="259045"/>
    <xdr:sp macro="" textlink="">
      <xdr:nvSpPr>
        <xdr:cNvPr id="429" name="テキスト ボックス 428"/>
        <xdr:cNvSpPr txBox="1"/>
      </xdr:nvSpPr>
      <xdr:spPr>
        <a:xfrm>
          <a:off x="7626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118142</xdr:rowOff>
    </xdr:from>
    <xdr:to>
      <xdr:col>36</xdr:col>
      <xdr:colOff>165100</xdr:colOff>
      <xdr:row>79</xdr:row>
      <xdr:rowOff>48292</xdr:rowOff>
    </xdr:to>
    <xdr:sp macro="" textlink="">
      <xdr:nvSpPr>
        <xdr:cNvPr id="430" name="楕円 429"/>
        <xdr:cNvSpPr/>
      </xdr:nvSpPr>
      <xdr:spPr>
        <a:xfrm>
          <a:off x="6921500" y="134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39419</xdr:rowOff>
    </xdr:from>
    <xdr:ext cx="469744" cy="259045"/>
    <xdr:sp macro="" textlink="">
      <xdr:nvSpPr>
        <xdr:cNvPr id="431" name="テキスト ボックス 430"/>
        <xdr:cNvSpPr txBox="1"/>
      </xdr:nvSpPr>
      <xdr:spPr>
        <a:xfrm>
          <a:off x="6737428" y="135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54711</xdr:rowOff>
    </xdr:from>
    <xdr:to>
      <xdr:col>55</xdr:col>
      <xdr:colOff>0</xdr:colOff>
      <xdr:row>97</xdr:row>
      <xdr:rowOff>90639</xdr:rowOff>
    </xdr:to>
    <xdr:cxnSp macro="">
      <xdr:nvCxnSpPr>
        <xdr:cNvPr id="460" name="直線コネクタ 459"/>
        <xdr:cNvCxnSpPr/>
      </xdr:nvCxnSpPr>
      <xdr:spPr>
        <a:xfrm flipV="1">
          <a:off x="9639300" y="16685361"/>
          <a:ext cx="8382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90639</xdr:rowOff>
    </xdr:from>
    <xdr:to>
      <xdr:col>50</xdr:col>
      <xdr:colOff>114300</xdr:colOff>
      <xdr:row>98</xdr:row>
      <xdr:rowOff>2160</xdr:rowOff>
    </xdr:to>
    <xdr:cxnSp macro="">
      <xdr:nvCxnSpPr>
        <xdr:cNvPr id="463" name="直線コネクタ 462"/>
        <xdr:cNvCxnSpPr/>
      </xdr:nvCxnSpPr>
      <xdr:spPr>
        <a:xfrm flipV="1">
          <a:off x="8750300" y="16721289"/>
          <a:ext cx="889000" cy="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155169</xdr:rowOff>
    </xdr:from>
    <xdr:to>
      <xdr:col>45</xdr:col>
      <xdr:colOff>177800</xdr:colOff>
      <xdr:row>98</xdr:row>
      <xdr:rowOff>2160</xdr:rowOff>
    </xdr:to>
    <xdr:cxnSp macro="">
      <xdr:nvCxnSpPr>
        <xdr:cNvPr id="466" name="直線コネクタ 465"/>
        <xdr:cNvCxnSpPr/>
      </xdr:nvCxnSpPr>
      <xdr:spPr>
        <a:xfrm>
          <a:off x="7861300" y="1678581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144487</xdr:rowOff>
    </xdr:from>
    <xdr:to>
      <xdr:col>41</xdr:col>
      <xdr:colOff>50800</xdr:colOff>
      <xdr:row>97</xdr:row>
      <xdr:rowOff>155169</xdr:rowOff>
    </xdr:to>
    <xdr:cxnSp macro="">
      <xdr:nvCxnSpPr>
        <xdr:cNvPr id="469" name="直線コネクタ 468"/>
        <xdr:cNvCxnSpPr/>
      </xdr:nvCxnSpPr>
      <xdr:spPr>
        <a:xfrm>
          <a:off x="6972300" y="16775137"/>
          <a:ext cx="889000" cy="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3911</xdr:rowOff>
    </xdr:from>
    <xdr:to>
      <xdr:col>55</xdr:col>
      <xdr:colOff>50800</xdr:colOff>
      <xdr:row>97</xdr:row>
      <xdr:rowOff>105511</xdr:rowOff>
    </xdr:to>
    <xdr:sp macro="" textlink="">
      <xdr:nvSpPr>
        <xdr:cNvPr id="479" name="楕円 478"/>
        <xdr:cNvSpPr/>
      </xdr:nvSpPr>
      <xdr:spPr>
        <a:xfrm>
          <a:off x="10426700" y="166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153788</xdr:rowOff>
    </xdr:from>
    <xdr:ext cx="534377" cy="259045"/>
    <xdr:sp macro="" textlink="">
      <xdr:nvSpPr>
        <xdr:cNvPr id="480" name="土木費該当値テキスト"/>
        <xdr:cNvSpPr txBox="1"/>
      </xdr:nvSpPr>
      <xdr:spPr>
        <a:xfrm>
          <a:off x="10528300" y="166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39839</xdr:rowOff>
    </xdr:from>
    <xdr:to>
      <xdr:col>50</xdr:col>
      <xdr:colOff>165100</xdr:colOff>
      <xdr:row>97</xdr:row>
      <xdr:rowOff>141439</xdr:rowOff>
    </xdr:to>
    <xdr:sp macro="" textlink="">
      <xdr:nvSpPr>
        <xdr:cNvPr id="481" name="楕円 480"/>
        <xdr:cNvSpPr/>
      </xdr:nvSpPr>
      <xdr:spPr>
        <a:xfrm>
          <a:off x="9588500" y="166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132566</xdr:rowOff>
    </xdr:from>
    <xdr:ext cx="534377" cy="259045"/>
    <xdr:sp macro="" textlink="">
      <xdr:nvSpPr>
        <xdr:cNvPr id="482" name="テキスト ボックス 481"/>
        <xdr:cNvSpPr txBox="1"/>
      </xdr:nvSpPr>
      <xdr:spPr>
        <a:xfrm>
          <a:off x="9372111" y="167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122810</xdr:rowOff>
    </xdr:from>
    <xdr:to>
      <xdr:col>46</xdr:col>
      <xdr:colOff>38100</xdr:colOff>
      <xdr:row>98</xdr:row>
      <xdr:rowOff>52960</xdr:rowOff>
    </xdr:to>
    <xdr:sp macro="" textlink="">
      <xdr:nvSpPr>
        <xdr:cNvPr id="483" name="楕円 482"/>
        <xdr:cNvSpPr/>
      </xdr:nvSpPr>
      <xdr:spPr>
        <a:xfrm>
          <a:off x="8699500" y="167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44087</xdr:rowOff>
    </xdr:from>
    <xdr:ext cx="534377" cy="259045"/>
    <xdr:sp macro="" textlink="">
      <xdr:nvSpPr>
        <xdr:cNvPr id="484" name="テキスト ボックス 483"/>
        <xdr:cNvSpPr txBox="1"/>
      </xdr:nvSpPr>
      <xdr:spPr>
        <a:xfrm>
          <a:off x="8483111" y="168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104369</xdr:rowOff>
    </xdr:from>
    <xdr:to>
      <xdr:col>41</xdr:col>
      <xdr:colOff>101600</xdr:colOff>
      <xdr:row>98</xdr:row>
      <xdr:rowOff>34519</xdr:rowOff>
    </xdr:to>
    <xdr:sp macro="" textlink="">
      <xdr:nvSpPr>
        <xdr:cNvPr id="485" name="楕円 484"/>
        <xdr:cNvSpPr/>
      </xdr:nvSpPr>
      <xdr:spPr>
        <a:xfrm>
          <a:off x="7810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25646</xdr:rowOff>
    </xdr:from>
    <xdr:ext cx="534377" cy="259045"/>
    <xdr:sp macro="" textlink="">
      <xdr:nvSpPr>
        <xdr:cNvPr id="486" name="テキスト ボックス 485"/>
        <xdr:cNvSpPr txBox="1"/>
      </xdr:nvSpPr>
      <xdr:spPr>
        <a:xfrm>
          <a:off x="7594111" y="168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93687</xdr:rowOff>
    </xdr:from>
    <xdr:to>
      <xdr:col>36</xdr:col>
      <xdr:colOff>165100</xdr:colOff>
      <xdr:row>98</xdr:row>
      <xdr:rowOff>23837</xdr:rowOff>
    </xdr:to>
    <xdr:sp macro="" textlink="">
      <xdr:nvSpPr>
        <xdr:cNvPr id="487" name="楕円 486"/>
        <xdr:cNvSpPr/>
      </xdr:nvSpPr>
      <xdr:spPr>
        <a:xfrm>
          <a:off x="6921500" y="167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14964</xdr:rowOff>
    </xdr:from>
    <xdr:ext cx="534377" cy="259045"/>
    <xdr:sp macro="" textlink="">
      <xdr:nvSpPr>
        <xdr:cNvPr id="488" name="テキスト ボックス 487"/>
        <xdr:cNvSpPr txBox="1"/>
      </xdr:nvSpPr>
      <xdr:spPr>
        <a:xfrm>
          <a:off x="6705111" y="1681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134112</xdr:rowOff>
    </xdr:from>
    <xdr:to>
      <xdr:col>85</xdr:col>
      <xdr:colOff>127000</xdr:colOff>
      <xdr:row>37</xdr:row>
      <xdr:rowOff>1905</xdr:rowOff>
    </xdr:to>
    <xdr:cxnSp macro="">
      <xdr:nvCxnSpPr>
        <xdr:cNvPr id="518" name="直線コネクタ 517"/>
        <xdr:cNvCxnSpPr/>
      </xdr:nvCxnSpPr>
      <xdr:spPr>
        <a:xfrm>
          <a:off x="15481300" y="6306312"/>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17145</xdr:rowOff>
    </xdr:from>
    <xdr:to>
      <xdr:col>81</xdr:col>
      <xdr:colOff>50800</xdr:colOff>
      <xdr:row>36</xdr:row>
      <xdr:rowOff>134112</xdr:rowOff>
    </xdr:to>
    <xdr:cxnSp macro="">
      <xdr:nvCxnSpPr>
        <xdr:cNvPr id="521" name="直線コネクタ 520"/>
        <xdr:cNvCxnSpPr/>
      </xdr:nvCxnSpPr>
      <xdr:spPr>
        <a:xfrm>
          <a:off x="14592300" y="6189345"/>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17145</xdr:rowOff>
    </xdr:from>
    <xdr:to>
      <xdr:col>76</xdr:col>
      <xdr:colOff>114300</xdr:colOff>
      <xdr:row>36</xdr:row>
      <xdr:rowOff>94615</xdr:rowOff>
    </xdr:to>
    <xdr:cxnSp macro="">
      <xdr:nvCxnSpPr>
        <xdr:cNvPr id="524" name="直線コネクタ 523"/>
        <xdr:cNvCxnSpPr/>
      </xdr:nvCxnSpPr>
      <xdr:spPr>
        <a:xfrm flipV="1">
          <a:off x="13703300" y="6189345"/>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24638</xdr:rowOff>
    </xdr:from>
    <xdr:to>
      <xdr:col>71</xdr:col>
      <xdr:colOff>177800</xdr:colOff>
      <xdr:row>36</xdr:row>
      <xdr:rowOff>94615</xdr:rowOff>
    </xdr:to>
    <xdr:cxnSp macro="">
      <xdr:nvCxnSpPr>
        <xdr:cNvPr id="527" name="直線コネクタ 526"/>
        <xdr:cNvCxnSpPr/>
      </xdr:nvCxnSpPr>
      <xdr:spPr>
        <a:xfrm>
          <a:off x="12814300" y="6025388"/>
          <a:ext cx="889000" cy="2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37" name="楕円 536"/>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100982</xdr:rowOff>
    </xdr:from>
    <xdr:ext cx="534377" cy="259045"/>
    <xdr:sp macro="" textlink="">
      <xdr:nvSpPr>
        <xdr:cNvPr id="538" name="消防費該当値テキスト"/>
        <xdr:cNvSpPr txBox="1"/>
      </xdr:nvSpPr>
      <xdr:spPr>
        <a:xfrm>
          <a:off x="16370300" y="62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83312</xdr:rowOff>
    </xdr:from>
    <xdr:to>
      <xdr:col>81</xdr:col>
      <xdr:colOff>101600</xdr:colOff>
      <xdr:row>37</xdr:row>
      <xdr:rowOff>13462</xdr:rowOff>
    </xdr:to>
    <xdr:sp macro="" textlink="">
      <xdr:nvSpPr>
        <xdr:cNvPr id="539" name="楕円 538"/>
        <xdr:cNvSpPr/>
      </xdr:nvSpPr>
      <xdr:spPr>
        <a:xfrm>
          <a:off x="15430500" y="6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4589</xdr:rowOff>
    </xdr:from>
    <xdr:ext cx="534377" cy="259045"/>
    <xdr:sp macro="" textlink="">
      <xdr:nvSpPr>
        <xdr:cNvPr id="540" name="テキスト ボックス 539"/>
        <xdr:cNvSpPr txBox="1"/>
      </xdr:nvSpPr>
      <xdr:spPr>
        <a:xfrm>
          <a:off x="15214111" y="63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137795</xdr:rowOff>
    </xdr:from>
    <xdr:to>
      <xdr:col>76</xdr:col>
      <xdr:colOff>165100</xdr:colOff>
      <xdr:row>36</xdr:row>
      <xdr:rowOff>67945</xdr:rowOff>
    </xdr:to>
    <xdr:sp macro="" textlink="">
      <xdr:nvSpPr>
        <xdr:cNvPr id="541" name="楕円 540"/>
        <xdr:cNvSpPr/>
      </xdr:nvSpPr>
      <xdr:spPr>
        <a:xfrm>
          <a:off x="14541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59072</xdr:rowOff>
    </xdr:from>
    <xdr:ext cx="534377" cy="259045"/>
    <xdr:sp macro="" textlink="">
      <xdr:nvSpPr>
        <xdr:cNvPr id="542" name="テキスト ボックス 541"/>
        <xdr:cNvSpPr txBox="1"/>
      </xdr:nvSpPr>
      <xdr:spPr>
        <a:xfrm>
          <a:off x="14325111" y="62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43815</xdr:rowOff>
    </xdr:from>
    <xdr:to>
      <xdr:col>72</xdr:col>
      <xdr:colOff>38100</xdr:colOff>
      <xdr:row>36</xdr:row>
      <xdr:rowOff>145415</xdr:rowOff>
    </xdr:to>
    <xdr:sp macro="" textlink="">
      <xdr:nvSpPr>
        <xdr:cNvPr id="543" name="楕円 542"/>
        <xdr:cNvSpPr/>
      </xdr:nvSpPr>
      <xdr:spPr>
        <a:xfrm>
          <a:off x="13652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136542</xdr:rowOff>
    </xdr:from>
    <xdr:ext cx="534377" cy="259045"/>
    <xdr:sp macro="" textlink="">
      <xdr:nvSpPr>
        <xdr:cNvPr id="544" name="テキスト ボックス 543"/>
        <xdr:cNvSpPr txBox="1"/>
      </xdr:nvSpPr>
      <xdr:spPr>
        <a:xfrm>
          <a:off x="13436111" y="63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145288</xdr:rowOff>
    </xdr:from>
    <xdr:to>
      <xdr:col>67</xdr:col>
      <xdr:colOff>101600</xdr:colOff>
      <xdr:row>35</xdr:row>
      <xdr:rowOff>75438</xdr:rowOff>
    </xdr:to>
    <xdr:sp macro="" textlink="">
      <xdr:nvSpPr>
        <xdr:cNvPr id="545" name="楕円 544"/>
        <xdr:cNvSpPr/>
      </xdr:nvSpPr>
      <xdr:spPr>
        <a:xfrm>
          <a:off x="12763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91965</xdr:rowOff>
    </xdr:from>
    <xdr:ext cx="534377" cy="259045"/>
    <xdr:sp macro="" textlink="">
      <xdr:nvSpPr>
        <xdr:cNvPr id="546" name="テキスト ボックス 545"/>
        <xdr:cNvSpPr txBox="1"/>
      </xdr:nvSpPr>
      <xdr:spPr>
        <a:xfrm>
          <a:off x="12547111" y="57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103981</xdr:rowOff>
    </xdr:from>
    <xdr:to>
      <xdr:col>85</xdr:col>
      <xdr:colOff>127000</xdr:colOff>
      <xdr:row>55</xdr:row>
      <xdr:rowOff>165989</xdr:rowOff>
    </xdr:to>
    <xdr:cxnSp macro="">
      <xdr:nvCxnSpPr>
        <xdr:cNvPr id="576" name="直線コネクタ 575"/>
        <xdr:cNvCxnSpPr/>
      </xdr:nvCxnSpPr>
      <xdr:spPr>
        <a:xfrm flipV="1">
          <a:off x="15481300" y="9362281"/>
          <a:ext cx="838200" cy="2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165989</xdr:rowOff>
    </xdr:from>
    <xdr:to>
      <xdr:col>81</xdr:col>
      <xdr:colOff>50800</xdr:colOff>
      <xdr:row>56</xdr:row>
      <xdr:rowOff>11055</xdr:rowOff>
    </xdr:to>
    <xdr:cxnSp macro="">
      <xdr:nvCxnSpPr>
        <xdr:cNvPr id="579" name="直線コネクタ 578"/>
        <xdr:cNvCxnSpPr/>
      </xdr:nvCxnSpPr>
      <xdr:spPr>
        <a:xfrm flipV="1">
          <a:off x="14592300" y="9595739"/>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11055</xdr:rowOff>
    </xdr:from>
    <xdr:to>
      <xdr:col>76</xdr:col>
      <xdr:colOff>114300</xdr:colOff>
      <xdr:row>56</xdr:row>
      <xdr:rowOff>84436</xdr:rowOff>
    </xdr:to>
    <xdr:cxnSp macro="">
      <xdr:nvCxnSpPr>
        <xdr:cNvPr id="582" name="直線コネクタ 581"/>
        <xdr:cNvCxnSpPr/>
      </xdr:nvCxnSpPr>
      <xdr:spPr>
        <a:xfrm flipV="1">
          <a:off x="13703300" y="9612255"/>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47574</xdr:rowOff>
    </xdr:from>
    <xdr:to>
      <xdr:col>71</xdr:col>
      <xdr:colOff>177800</xdr:colOff>
      <xdr:row>56</xdr:row>
      <xdr:rowOff>84436</xdr:rowOff>
    </xdr:to>
    <xdr:cxnSp macro="">
      <xdr:nvCxnSpPr>
        <xdr:cNvPr id="585" name="直線コネクタ 584"/>
        <xdr:cNvCxnSpPr/>
      </xdr:nvCxnSpPr>
      <xdr:spPr>
        <a:xfrm>
          <a:off x="12814300" y="930587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53181</xdr:rowOff>
    </xdr:from>
    <xdr:to>
      <xdr:col>85</xdr:col>
      <xdr:colOff>177800</xdr:colOff>
      <xdr:row>54</xdr:row>
      <xdr:rowOff>154781</xdr:rowOff>
    </xdr:to>
    <xdr:sp macro="" textlink="">
      <xdr:nvSpPr>
        <xdr:cNvPr id="595" name="楕円 594"/>
        <xdr:cNvSpPr/>
      </xdr:nvSpPr>
      <xdr:spPr>
        <a:xfrm>
          <a:off x="16268700" y="93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76058</xdr:rowOff>
    </xdr:from>
    <xdr:ext cx="534377" cy="259045"/>
    <xdr:sp macro="" textlink="">
      <xdr:nvSpPr>
        <xdr:cNvPr id="596" name="教育費該当値テキスト"/>
        <xdr:cNvSpPr txBox="1"/>
      </xdr:nvSpPr>
      <xdr:spPr>
        <a:xfrm>
          <a:off x="16370300" y="91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115189</xdr:rowOff>
    </xdr:from>
    <xdr:to>
      <xdr:col>81</xdr:col>
      <xdr:colOff>101600</xdr:colOff>
      <xdr:row>56</xdr:row>
      <xdr:rowOff>45339</xdr:rowOff>
    </xdr:to>
    <xdr:sp macro="" textlink="">
      <xdr:nvSpPr>
        <xdr:cNvPr id="597" name="楕円 596"/>
        <xdr:cNvSpPr/>
      </xdr:nvSpPr>
      <xdr:spPr>
        <a:xfrm>
          <a:off x="15430500" y="95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61866</xdr:rowOff>
    </xdr:from>
    <xdr:ext cx="534377" cy="259045"/>
    <xdr:sp macro="" textlink="">
      <xdr:nvSpPr>
        <xdr:cNvPr id="598" name="テキスト ボックス 597"/>
        <xdr:cNvSpPr txBox="1"/>
      </xdr:nvSpPr>
      <xdr:spPr>
        <a:xfrm>
          <a:off x="15214111" y="93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131705</xdr:rowOff>
    </xdr:from>
    <xdr:to>
      <xdr:col>76</xdr:col>
      <xdr:colOff>165100</xdr:colOff>
      <xdr:row>56</xdr:row>
      <xdr:rowOff>61855</xdr:rowOff>
    </xdr:to>
    <xdr:sp macro="" textlink="">
      <xdr:nvSpPr>
        <xdr:cNvPr id="599" name="楕円 598"/>
        <xdr:cNvSpPr/>
      </xdr:nvSpPr>
      <xdr:spPr>
        <a:xfrm>
          <a:off x="145415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78382</xdr:rowOff>
    </xdr:from>
    <xdr:ext cx="534377" cy="259045"/>
    <xdr:sp macro="" textlink="">
      <xdr:nvSpPr>
        <xdr:cNvPr id="600" name="テキスト ボックス 599"/>
        <xdr:cNvSpPr txBox="1"/>
      </xdr:nvSpPr>
      <xdr:spPr>
        <a:xfrm>
          <a:off x="14325111" y="9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33636</xdr:rowOff>
    </xdr:from>
    <xdr:to>
      <xdr:col>72</xdr:col>
      <xdr:colOff>38100</xdr:colOff>
      <xdr:row>56</xdr:row>
      <xdr:rowOff>135236</xdr:rowOff>
    </xdr:to>
    <xdr:sp macro="" textlink="">
      <xdr:nvSpPr>
        <xdr:cNvPr id="601" name="楕円 600"/>
        <xdr:cNvSpPr/>
      </xdr:nvSpPr>
      <xdr:spPr>
        <a:xfrm>
          <a:off x="13652500" y="96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126363</xdr:rowOff>
    </xdr:from>
    <xdr:ext cx="534377" cy="259045"/>
    <xdr:sp macro="" textlink="">
      <xdr:nvSpPr>
        <xdr:cNvPr id="602" name="テキスト ボックス 601"/>
        <xdr:cNvSpPr txBox="1"/>
      </xdr:nvSpPr>
      <xdr:spPr>
        <a:xfrm>
          <a:off x="13436111" y="97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168224</xdr:rowOff>
    </xdr:from>
    <xdr:to>
      <xdr:col>67</xdr:col>
      <xdr:colOff>101600</xdr:colOff>
      <xdr:row>54</xdr:row>
      <xdr:rowOff>98374</xdr:rowOff>
    </xdr:to>
    <xdr:sp macro="" textlink="">
      <xdr:nvSpPr>
        <xdr:cNvPr id="603" name="楕円 602"/>
        <xdr:cNvSpPr/>
      </xdr:nvSpPr>
      <xdr:spPr>
        <a:xfrm>
          <a:off x="127635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114901</xdr:rowOff>
    </xdr:from>
    <xdr:ext cx="534377" cy="259045"/>
    <xdr:sp macro="" textlink="">
      <xdr:nvSpPr>
        <xdr:cNvPr id="604" name="テキスト ボックス 603"/>
        <xdr:cNvSpPr txBox="1"/>
      </xdr:nvSpPr>
      <xdr:spPr>
        <a:xfrm>
          <a:off x="12547111" y="90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34108</xdr:rowOff>
    </xdr:from>
    <xdr:to>
      <xdr:col>76</xdr:col>
      <xdr:colOff>114300</xdr:colOff>
      <xdr:row>79</xdr:row>
      <xdr:rowOff>98879</xdr:rowOff>
    </xdr:to>
    <xdr:cxnSp macro="">
      <xdr:nvCxnSpPr>
        <xdr:cNvPr id="641" name="直線コネクタ 640"/>
        <xdr:cNvCxnSpPr/>
      </xdr:nvCxnSpPr>
      <xdr:spPr>
        <a:xfrm>
          <a:off x="13703300" y="13578658"/>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34108</xdr:rowOff>
    </xdr:from>
    <xdr:to>
      <xdr:col>71</xdr:col>
      <xdr:colOff>177800</xdr:colOff>
      <xdr:row>79</xdr:row>
      <xdr:rowOff>52397</xdr:rowOff>
    </xdr:to>
    <xdr:cxnSp macro="">
      <xdr:nvCxnSpPr>
        <xdr:cNvPr id="644" name="直線コネクタ 643"/>
        <xdr:cNvCxnSpPr/>
      </xdr:nvCxnSpPr>
      <xdr:spPr>
        <a:xfrm flipV="1">
          <a:off x="12814300" y="1357865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154758</xdr:rowOff>
    </xdr:from>
    <xdr:to>
      <xdr:col>72</xdr:col>
      <xdr:colOff>38100</xdr:colOff>
      <xdr:row>79</xdr:row>
      <xdr:rowOff>84908</xdr:rowOff>
    </xdr:to>
    <xdr:sp macro="" textlink="">
      <xdr:nvSpPr>
        <xdr:cNvPr id="660" name="楕円 659"/>
        <xdr:cNvSpPr/>
      </xdr:nvSpPr>
      <xdr:spPr>
        <a:xfrm>
          <a:off x="13652500" y="135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76035</xdr:rowOff>
    </xdr:from>
    <xdr:ext cx="378565" cy="259045"/>
    <xdr:sp macro="" textlink="">
      <xdr:nvSpPr>
        <xdr:cNvPr id="661" name="テキスト ボックス 660"/>
        <xdr:cNvSpPr txBox="1"/>
      </xdr:nvSpPr>
      <xdr:spPr>
        <a:xfrm>
          <a:off x="13514017" y="13620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1597</xdr:rowOff>
    </xdr:from>
    <xdr:to>
      <xdr:col>67</xdr:col>
      <xdr:colOff>101600</xdr:colOff>
      <xdr:row>79</xdr:row>
      <xdr:rowOff>103197</xdr:rowOff>
    </xdr:to>
    <xdr:sp macro="" textlink="">
      <xdr:nvSpPr>
        <xdr:cNvPr id="662" name="楕円 661"/>
        <xdr:cNvSpPr/>
      </xdr:nvSpPr>
      <xdr:spPr>
        <a:xfrm>
          <a:off x="12763500" y="135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94324</xdr:rowOff>
    </xdr:from>
    <xdr:ext cx="378565" cy="259045"/>
    <xdr:sp macro="" textlink="">
      <xdr:nvSpPr>
        <xdr:cNvPr id="663" name="テキスト ボックス 662"/>
        <xdr:cNvSpPr txBox="1"/>
      </xdr:nvSpPr>
      <xdr:spPr>
        <a:xfrm>
          <a:off x="12625017" y="13638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13970</xdr:rowOff>
    </xdr:from>
    <xdr:to>
      <xdr:col>85</xdr:col>
      <xdr:colOff>127000</xdr:colOff>
      <xdr:row>97</xdr:row>
      <xdr:rowOff>83122</xdr:rowOff>
    </xdr:to>
    <xdr:cxnSp macro="">
      <xdr:nvCxnSpPr>
        <xdr:cNvPr id="692" name="直線コネクタ 691"/>
        <xdr:cNvCxnSpPr/>
      </xdr:nvCxnSpPr>
      <xdr:spPr>
        <a:xfrm>
          <a:off x="15481300" y="16644620"/>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13970</xdr:rowOff>
    </xdr:from>
    <xdr:to>
      <xdr:col>81</xdr:col>
      <xdr:colOff>50800</xdr:colOff>
      <xdr:row>97</xdr:row>
      <xdr:rowOff>59232</xdr:rowOff>
    </xdr:to>
    <xdr:cxnSp macro="">
      <xdr:nvCxnSpPr>
        <xdr:cNvPr id="695" name="直線コネクタ 694"/>
        <xdr:cNvCxnSpPr/>
      </xdr:nvCxnSpPr>
      <xdr:spPr>
        <a:xfrm flipV="1">
          <a:off x="14592300" y="16644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39193</xdr:rowOff>
    </xdr:from>
    <xdr:to>
      <xdr:col>76</xdr:col>
      <xdr:colOff>114300</xdr:colOff>
      <xdr:row>97</xdr:row>
      <xdr:rowOff>59232</xdr:rowOff>
    </xdr:to>
    <xdr:cxnSp macro="">
      <xdr:nvCxnSpPr>
        <xdr:cNvPr id="698" name="直線コネクタ 697"/>
        <xdr:cNvCxnSpPr/>
      </xdr:nvCxnSpPr>
      <xdr:spPr>
        <a:xfrm>
          <a:off x="13703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30296</xdr:rowOff>
    </xdr:from>
    <xdr:to>
      <xdr:col>71</xdr:col>
      <xdr:colOff>177800</xdr:colOff>
      <xdr:row>97</xdr:row>
      <xdr:rowOff>39193</xdr:rowOff>
    </xdr:to>
    <xdr:cxnSp macro="">
      <xdr:nvCxnSpPr>
        <xdr:cNvPr id="701" name="直線コネクタ 700"/>
        <xdr:cNvCxnSpPr/>
      </xdr:nvCxnSpPr>
      <xdr:spPr>
        <a:xfrm>
          <a:off x="12814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32322</xdr:rowOff>
    </xdr:from>
    <xdr:to>
      <xdr:col>85</xdr:col>
      <xdr:colOff>177800</xdr:colOff>
      <xdr:row>97</xdr:row>
      <xdr:rowOff>133922</xdr:rowOff>
    </xdr:to>
    <xdr:sp macro="" textlink="">
      <xdr:nvSpPr>
        <xdr:cNvPr id="711" name="楕円 710"/>
        <xdr:cNvSpPr/>
      </xdr:nvSpPr>
      <xdr:spPr>
        <a:xfrm>
          <a:off x="16268700" y="166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118699</xdr:rowOff>
    </xdr:from>
    <xdr:ext cx="534377" cy="259045"/>
    <xdr:sp macro="" textlink="">
      <xdr:nvSpPr>
        <xdr:cNvPr id="712" name="公債費該当値テキスト"/>
        <xdr:cNvSpPr txBox="1"/>
      </xdr:nvSpPr>
      <xdr:spPr>
        <a:xfrm>
          <a:off x="16370300" y="165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134620</xdr:rowOff>
    </xdr:from>
    <xdr:to>
      <xdr:col>81</xdr:col>
      <xdr:colOff>101600</xdr:colOff>
      <xdr:row>97</xdr:row>
      <xdr:rowOff>64770</xdr:rowOff>
    </xdr:to>
    <xdr:sp macro="" textlink="">
      <xdr:nvSpPr>
        <xdr:cNvPr id="713" name="楕円 712"/>
        <xdr:cNvSpPr/>
      </xdr:nvSpPr>
      <xdr:spPr>
        <a:xfrm>
          <a:off x="15430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55897</xdr:rowOff>
    </xdr:from>
    <xdr:ext cx="534377" cy="259045"/>
    <xdr:sp macro="" textlink="">
      <xdr:nvSpPr>
        <xdr:cNvPr id="714" name="テキスト ボックス 713"/>
        <xdr:cNvSpPr txBox="1"/>
      </xdr:nvSpPr>
      <xdr:spPr>
        <a:xfrm>
          <a:off x="15214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8432</xdr:rowOff>
    </xdr:from>
    <xdr:to>
      <xdr:col>76</xdr:col>
      <xdr:colOff>165100</xdr:colOff>
      <xdr:row>97</xdr:row>
      <xdr:rowOff>110032</xdr:rowOff>
    </xdr:to>
    <xdr:sp macro="" textlink="">
      <xdr:nvSpPr>
        <xdr:cNvPr id="715" name="楕円 714"/>
        <xdr:cNvSpPr/>
      </xdr:nvSpPr>
      <xdr:spPr>
        <a:xfrm>
          <a:off x="14541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101159</xdr:rowOff>
    </xdr:from>
    <xdr:ext cx="534377" cy="259045"/>
    <xdr:sp macro="" textlink="">
      <xdr:nvSpPr>
        <xdr:cNvPr id="716" name="テキスト ボックス 715"/>
        <xdr:cNvSpPr txBox="1"/>
      </xdr:nvSpPr>
      <xdr:spPr>
        <a:xfrm>
          <a:off x="14325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159843</xdr:rowOff>
    </xdr:from>
    <xdr:to>
      <xdr:col>72</xdr:col>
      <xdr:colOff>38100</xdr:colOff>
      <xdr:row>97</xdr:row>
      <xdr:rowOff>89993</xdr:rowOff>
    </xdr:to>
    <xdr:sp macro="" textlink="">
      <xdr:nvSpPr>
        <xdr:cNvPr id="717" name="楕円 716"/>
        <xdr:cNvSpPr/>
      </xdr:nvSpPr>
      <xdr:spPr>
        <a:xfrm>
          <a:off x="13652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81120</xdr:rowOff>
    </xdr:from>
    <xdr:ext cx="534377" cy="259045"/>
    <xdr:sp macro="" textlink="">
      <xdr:nvSpPr>
        <xdr:cNvPr id="718" name="テキスト ボックス 717"/>
        <xdr:cNvSpPr txBox="1"/>
      </xdr:nvSpPr>
      <xdr:spPr>
        <a:xfrm>
          <a:off x="13436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150946</xdr:rowOff>
    </xdr:from>
    <xdr:to>
      <xdr:col>67</xdr:col>
      <xdr:colOff>101600</xdr:colOff>
      <xdr:row>97</xdr:row>
      <xdr:rowOff>81096</xdr:rowOff>
    </xdr:to>
    <xdr:sp macro="" textlink="">
      <xdr:nvSpPr>
        <xdr:cNvPr id="719" name="楕円 718"/>
        <xdr:cNvSpPr/>
      </xdr:nvSpPr>
      <xdr:spPr>
        <a:xfrm>
          <a:off x="12763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72223</xdr:rowOff>
    </xdr:from>
    <xdr:ext cx="534377" cy="259045"/>
    <xdr:sp macro="" textlink="">
      <xdr:nvSpPr>
        <xdr:cNvPr id="720" name="テキスト ボックス 719"/>
        <xdr:cNvSpPr txBox="1"/>
      </xdr:nvSpPr>
      <xdr:spPr>
        <a:xfrm>
          <a:off x="12547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464,821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平均を上回っているのは、議会費、総務費、民生費、衛生費、労働費、教育費である。特に民生費については、歳出決算額構成比においても高く、住民一人当たり歳出決算総額を押し上げる要因となっている。住民税非課税世帯等生活支援特別給付金や認定こども園給付費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220,211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円であり、児童福祉費をはじめとした扶助費が依然として高い水準にある。今後も、老人福祉費や児童福祉費をはじめとする民生費については事業費の増が見込まれるため、注視する必要がある。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令和５年度の状況</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標準財政規模比の実質収支額は前年度比で</a:t>
          </a:r>
          <a:r>
            <a:rPr kumimoji="1" lang="en-US" altLang="ja-JP" sz="1300">
              <a:latin typeface="ＭＳ ゴシック" pitchFamily="49" charset="-128"/>
              <a:ea typeface="ＭＳ ゴシック" pitchFamily="49" charset="-128"/>
            </a:rPr>
            <a:t>2.32</a:t>
          </a:r>
          <a:r>
            <a:rPr kumimoji="1" lang="ja-JP" altLang="en-US" sz="1300">
              <a:latin typeface="ＭＳ ゴシック" pitchFamily="49" charset="-128"/>
              <a:ea typeface="ＭＳ ゴシック" pitchFamily="49" charset="-128"/>
            </a:rPr>
            <a:t>ポイント減少したものの、継続的に実質収支は黒字を確保している。なお、実質収支額には翌年度に国や都などに返還する多額の返還金が含まれている。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令和５年度の状況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令和５年度も引き続き全会計で黒字となり、連結実質赤字額はなく比率は生じていない。なお、連結実質黒字額により連結実質黒字比率を算定すると、対前年度比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32.11</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実質黒字額については、令和５年度が初めての決算となる中神駅北側地域整備事業特別会計は</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％となった。また一般会計・国民健康保険特別会計・介護保険特別会計・後期高齢者医療特別会計・中神土地区画整理事業特別会計で減となり、水道事業会計・下水道事業会計で増となった。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0"/>
      <c r="DK1" s="180"/>
      <c r="DL1" s="180"/>
      <c r="DM1" s="180"/>
      <c r="DN1" s="180"/>
      <c r="DO1" s="180"/>
    </row>
    <row r="2" spans="1:119" ht="24.75" thickBot="1" x14ac:dyDescent="0.2">
      <c r="B2" s="181" t="s">
        <v>77</v>
      </c>
      <c r="C2" s="181"/>
      <c r="D2" s="182"/>
    </row>
    <row r="3" spans="1:119" ht="18.75" customHeight="1" thickBot="1" x14ac:dyDescent="0.2">
      <c r="A3" s="180"/>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0"/>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55357512</v>
      </c>
      <c r="BO4" s="449"/>
      <c r="BP4" s="449"/>
      <c r="BQ4" s="449"/>
      <c r="BR4" s="449"/>
      <c r="BS4" s="449"/>
      <c r="BT4" s="449"/>
      <c r="BU4" s="450"/>
      <c r="BV4" s="448">
        <v>52147529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v>
      </c>
      <c r="CU4" s="589"/>
      <c r="CV4" s="589"/>
      <c r="CW4" s="589"/>
      <c r="CX4" s="589"/>
      <c r="CY4" s="589"/>
      <c r="CZ4" s="589"/>
      <c r="DA4" s="590"/>
      <c r="DB4" s="588">
        <v>10.3</v>
      </c>
      <c r="DC4" s="589"/>
      <c r="DD4" s="589"/>
      <c r="DE4" s="589"/>
      <c r="DF4" s="589"/>
      <c r="DG4" s="589"/>
      <c r="DH4" s="589"/>
      <c r="DI4" s="590"/>
    </row>
    <row r="5" spans="1:119" ht="18.75" customHeight="1" x14ac:dyDescent="0.15">
      <c r="A5" s="180"/>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53229398</v>
      </c>
      <c r="BO5" s="420"/>
      <c r="BP5" s="420"/>
      <c r="BQ5" s="420"/>
      <c r="BR5" s="420"/>
      <c r="BS5" s="420"/>
      <c r="BT5" s="420"/>
      <c r="BU5" s="421"/>
      <c r="BV5" s="419">
        <v>49629263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84.6</v>
      </c>
      <c r="CU5" s="417"/>
      <c r="CV5" s="417"/>
      <c r="CW5" s="417"/>
      <c r="CX5" s="417"/>
      <c r="CY5" s="417"/>
      <c r="CZ5" s="417"/>
      <c r="DA5" s="418"/>
      <c r="DB5" s="416">
        <v>93.9</v>
      </c>
      <c r="DC5" s="417"/>
      <c r="DD5" s="417"/>
      <c r="DE5" s="417"/>
      <c r="DF5" s="417"/>
      <c r="DG5" s="417"/>
      <c r="DH5" s="417"/>
      <c r="DI5" s="418"/>
    </row>
    <row r="6" spans="1:119" ht="18.75" customHeight="1" x14ac:dyDescent="0.15">
      <c r="A6" s="180"/>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2128114</v>
      </c>
      <c r="BO6" s="420"/>
      <c r="BP6" s="420"/>
      <c r="BQ6" s="420"/>
      <c r="BR6" s="420"/>
      <c r="BS6" s="420"/>
      <c r="BT6" s="420"/>
      <c r="BU6" s="421"/>
      <c r="BV6" s="419">
        <v>2518266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84.7</v>
      </c>
      <c r="CU6" s="563"/>
      <c r="CV6" s="563"/>
      <c r="CW6" s="563"/>
      <c r="CX6" s="563"/>
      <c r="CY6" s="563"/>
      <c r="CZ6" s="563"/>
      <c r="DA6" s="564"/>
      <c r="DB6" s="562">
        <v>93.9</v>
      </c>
      <c r="DC6" s="563"/>
      <c r="DD6" s="563"/>
      <c r="DE6" s="563"/>
      <c r="DF6" s="563"/>
      <c r="DG6" s="563"/>
      <c r="DH6" s="563"/>
      <c r="DI6" s="564"/>
    </row>
    <row r="7" spans="1:119" ht="18.75" customHeight="1" x14ac:dyDescent="0.15">
      <c r="A7" s="180"/>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247846</v>
      </c>
      <c r="BO7" s="420"/>
      <c r="BP7" s="420"/>
      <c r="BQ7" s="420"/>
      <c r="BR7" s="420"/>
      <c r="BS7" s="420"/>
      <c r="BT7" s="420"/>
      <c r="BU7" s="421"/>
      <c r="BV7" s="419">
        <v>140226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23409989</v>
      </c>
      <c r="CU7" s="420"/>
      <c r="CV7" s="420"/>
      <c r="CW7" s="420"/>
      <c r="CX7" s="420"/>
      <c r="CY7" s="420"/>
      <c r="CZ7" s="420"/>
      <c r="DA7" s="421"/>
      <c r="DB7" s="419">
        <v>22984135</v>
      </c>
      <c r="DC7" s="420"/>
      <c r="DD7" s="420"/>
      <c r="DE7" s="420"/>
      <c r="DF7" s="420"/>
      <c r="DG7" s="420"/>
      <c r="DH7" s="420"/>
      <c r="DI7" s="421"/>
    </row>
    <row r="8" spans="1:119" ht="18.75" customHeight="1" thickBot="1" x14ac:dyDescent="0.2">
      <c r="A8" s="180"/>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1880268</v>
      </c>
      <c r="BO8" s="420"/>
      <c r="BP8" s="420"/>
      <c r="BQ8" s="420"/>
      <c r="BR8" s="420"/>
      <c r="BS8" s="420"/>
      <c r="BT8" s="420"/>
      <c r="BU8" s="421"/>
      <c r="BV8" s="419">
        <v>2378040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0.97</v>
      </c>
      <c r="CU8" s="523"/>
      <c r="CV8" s="523"/>
      <c r="CW8" s="523"/>
      <c r="CX8" s="523"/>
      <c r="CY8" s="523"/>
      <c r="CZ8" s="523"/>
      <c r="DA8" s="524"/>
      <c r="DB8" s="522">
        <v>0.97</v>
      </c>
      <c r="DC8" s="523"/>
      <c r="DD8" s="523"/>
      <c r="DE8" s="523"/>
      <c r="DF8" s="523"/>
      <c r="DG8" s="523"/>
      <c r="DH8" s="523"/>
      <c r="DI8" s="524"/>
    </row>
    <row r="9" spans="1:119" ht="18.75" customHeight="1" thickBot="1" x14ac:dyDescent="0.2">
      <c r="A9" s="180"/>
      <c r="B9" s="551" t="s">
        <v>107</v>
      </c>
      <c r="C9" s="552"/>
      <c r="D9" s="552"/>
      <c r="E9" s="552"/>
      <c r="F9" s="552"/>
      <c r="G9" s="552"/>
      <c r="H9" s="552"/>
      <c r="I9" s="552"/>
      <c r="J9" s="552"/>
      <c r="K9" s="470"/>
      <c r="L9" s="553" t="s">
        <v>108</v>
      </c>
      <c r="M9" s="554"/>
      <c r="N9" s="554"/>
      <c r="O9" s="554"/>
      <c r="P9" s="554"/>
      <c r="Q9" s="555"/>
      <c r="R9" s="556">
        <v>113949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-497772</v>
      </c>
      <c r="BO9" s="420"/>
      <c r="BP9" s="420"/>
      <c r="BQ9" s="420"/>
      <c r="BR9" s="420"/>
      <c r="BS9" s="420"/>
      <c r="BT9" s="420"/>
      <c r="BU9" s="421"/>
      <c r="BV9" s="419">
        <v>-861511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5.4</v>
      </c>
      <c r="CU9" s="417"/>
      <c r="CV9" s="417"/>
      <c r="CW9" s="417"/>
      <c r="CX9" s="417"/>
      <c r="CY9" s="417"/>
      <c r="CZ9" s="417"/>
      <c r="DA9" s="418"/>
      <c r="DB9" s="416">
        <v>7.1</v>
      </c>
      <c r="DC9" s="417"/>
      <c r="DD9" s="417"/>
      <c r="DE9" s="417"/>
      <c r="DF9" s="417"/>
      <c r="DG9" s="417"/>
      <c r="DH9" s="417"/>
      <c r="DI9" s="418"/>
    </row>
    <row r="10" spans="1:119" ht="18.75" customHeight="1" thickBot="1" x14ac:dyDescent="0.2">
      <c r="A10" s="180"/>
      <c r="B10" s="551"/>
      <c r="C10" s="552"/>
      <c r="D10" s="552"/>
      <c r="E10" s="552"/>
      <c r="F10" s="552"/>
      <c r="G10" s="552"/>
      <c r="H10" s="552"/>
      <c r="I10" s="552"/>
      <c r="J10" s="552"/>
      <c r="K10" s="470"/>
      <c r="L10" s="375" t="s">
        <v>113</v>
      </c>
      <c r="M10" s="376"/>
      <c r="N10" s="376"/>
      <c r="O10" s="376"/>
      <c r="P10" s="376"/>
      <c r="Q10" s="377"/>
      <c r="R10" s="372">
        <v>111539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2144003</v>
      </c>
      <c r="BO10" s="420"/>
      <c r="BP10" s="420"/>
      <c r="BQ10" s="420"/>
      <c r="BR10" s="420"/>
      <c r="BS10" s="420"/>
      <c r="BT10" s="420"/>
      <c r="BU10" s="421"/>
      <c r="BV10" s="419">
        <v>297</v>
      </c>
      <c r="BW10" s="420"/>
      <c r="BX10" s="420"/>
      <c r="BY10" s="420"/>
      <c r="BZ10" s="420"/>
      <c r="CA10" s="420"/>
      <c r="CB10" s="420"/>
      <c r="CC10" s="421"/>
      <c r="CD10" s="183" t="s">
        <v>116</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0"/>
      <c r="B12" s="525" t="s">
        <v>123</v>
      </c>
      <c r="C12" s="526"/>
      <c r="D12" s="526"/>
      <c r="E12" s="526"/>
      <c r="F12" s="526"/>
      <c r="G12" s="526"/>
      <c r="H12" s="526"/>
      <c r="I12" s="526"/>
      <c r="J12" s="526"/>
      <c r="K12" s="527"/>
      <c r="L12" s="534" t="s">
        <v>124</v>
      </c>
      <c r="M12" s="535"/>
      <c r="N12" s="535"/>
      <c r="O12" s="535"/>
      <c r="P12" s="535"/>
      <c r="Q12" s="536"/>
      <c r="R12" s="537">
        <v>114516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750000</v>
      </c>
      <c r="BO12" s="420"/>
      <c r="BP12" s="420"/>
      <c r="BQ12" s="420"/>
      <c r="BR12" s="420"/>
      <c r="BS12" s="420"/>
      <c r="BT12" s="420"/>
      <c r="BU12" s="421"/>
      <c r="BV12" s="419">
        <v>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0"/>
      <c r="B13" s="528"/>
      <c r="C13" s="529"/>
      <c r="D13" s="529"/>
      <c r="E13" s="529"/>
      <c r="F13" s="529"/>
      <c r="G13" s="529"/>
      <c r="H13" s="529"/>
      <c r="I13" s="529"/>
      <c r="J13" s="529"/>
      <c r="K13" s="530"/>
      <c r="L13" s="189"/>
      <c r="M13" s="503" t="s">
        <v>130</v>
      </c>
      <c r="N13" s="504"/>
      <c r="O13" s="504"/>
      <c r="P13" s="504"/>
      <c r="Q13" s="505"/>
      <c r="R13" s="506">
        <v>111302</v>
      </c>
      <c r="S13" s="507"/>
      <c r="T13" s="507"/>
      <c r="U13" s="507"/>
      <c r="V13" s="508"/>
      <c r="W13" s="509" t="s">
        <v>131</v>
      </c>
      <c r="X13" s="405"/>
      <c r="Y13" s="405"/>
      <c r="Z13" s="405"/>
      <c r="AA13" s="405"/>
      <c r="AB13" s="406"/>
      <c r="AC13" s="372">
        <v>309</v>
      </c>
      <c r="AD13" s="373"/>
      <c r="AE13" s="373"/>
      <c r="AF13" s="373"/>
      <c r="AG13" s="374"/>
      <c r="AH13" s="372">
        <v>310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896231</v>
      </c>
      <c r="BO13" s="420"/>
      <c r="BP13" s="420"/>
      <c r="BQ13" s="420"/>
      <c r="BR13" s="420"/>
      <c r="BS13" s="420"/>
      <c r="BT13" s="420"/>
      <c r="BU13" s="421"/>
      <c r="BV13" s="419">
        <v>-1561214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0.2</v>
      </c>
      <c r="CU13" s="417"/>
      <c r="CV13" s="417"/>
      <c r="CW13" s="417"/>
      <c r="CX13" s="417"/>
      <c r="CY13" s="417"/>
      <c r="CZ13" s="417"/>
      <c r="DA13" s="418"/>
      <c r="DB13" s="416">
        <v>0.3</v>
      </c>
      <c r="DC13" s="417"/>
      <c r="DD13" s="417"/>
      <c r="DE13" s="417"/>
      <c r="DF13" s="417"/>
      <c r="DG13" s="417"/>
      <c r="DH13" s="417"/>
      <c r="DI13" s="418"/>
    </row>
    <row r="14" spans="1:119" ht="18.75" customHeight="1" thickBot="1" x14ac:dyDescent="0.2">
      <c r="A14" s="180"/>
      <c r="B14" s="528"/>
      <c r="C14" s="529"/>
      <c r="D14" s="529"/>
      <c r="E14" s="529"/>
      <c r="F14" s="529"/>
      <c r="G14" s="529"/>
      <c r="H14" s="529"/>
      <c r="I14" s="529"/>
      <c r="J14" s="529"/>
      <c r="K14" s="530"/>
      <c r="L14" s="493" t="s">
        <v>135</v>
      </c>
      <c r="M14" s="546"/>
      <c r="N14" s="546"/>
      <c r="O14" s="546"/>
      <c r="P14" s="546"/>
      <c r="Q14" s="547"/>
      <c r="R14" s="506">
        <v>114259</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0"/>
      <c r="B15" s="528"/>
      <c r="C15" s="529"/>
      <c r="D15" s="529"/>
      <c r="E15" s="529"/>
      <c r="F15" s="529"/>
      <c r="G15" s="529"/>
      <c r="H15" s="529"/>
      <c r="I15" s="529"/>
      <c r="J15" s="529"/>
      <c r="K15" s="530"/>
      <c r="L15" s="189"/>
      <c r="M15" s="503" t="s">
        <v>130</v>
      </c>
      <c r="N15" s="504"/>
      <c r="O15" s="504"/>
      <c r="P15" s="504"/>
      <c r="Q15" s="505"/>
      <c r="R15" s="506">
        <v>111346</v>
      </c>
      <c r="S15" s="507"/>
      <c r="T15" s="507"/>
      <c r="U15" s="507"/>
      <c r="V15" s="508"/>
      <c r="W15" s="509" t="s">
        <v>137</v>
      </c>
      <c r="X15" s="405"/>
      <c r="Y15" s="405"/>
      <c r="Z15" s="405"/>
      <c r="AA15" s="405"/>
      <c r="AB15" s="406"/>
      <c r="AC15" s="372">
        <v>10575</v>
      </c>
      <c r="AD15" s="373"/>
      <c r="AE15" s="373"/>
      <c r="AF15" s="373"/>
      <c r="AG15" s="374"/>
      <c r="AH15" s="372">
        <v>11294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17929004</v>
      </c>
      <c r="BO15" s="449"/>
      <c r="BP15" s="449"/>
      <c r="BQ15" s="449"/>
      <c r="BR15" s="449"/>
      <c r="BS15" s="449"/>
      <c r="BT15" s="449"/>
      <c r="BU15" s="450"/>
      <c r="BV15" s="448">
        <v>17974218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21.2</v>
      </c>
      <c r="AD16" s="500"/>
      <c r="AE16" s="500"/>
      <c r="AF16" s="500"/>
      <c r="AG16" s="501"/>
      <c r="AH16" s="499">
        <v>23.2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18396279</v>
      </c>
      <c r="BO16" s="420"/>
      <c r="BP16" s="420"/>
      <c r="BQ16" s="420"/>
      <c r="BR16" s="420"/>
      <c r="BS16" s="420"/>
      <c r="BT16" s="420"/>
      <c r="BU16" s="421"/>
      <c r="BV16" s="419">
        <v>17973775</v>
      </c>
      <c r="BW16" s="420"/>
      <c r="BX16" s="420"/>
      <c r="BY16" s="420"/>
      <c r="BZ16" s="420"/>
      <c r="CA16" s="420"/>
      <c r="CB16" s="420"/>
      <c r="CC16" s="421"/>
      <c r="CD16" s="193"/>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0"/>
      <c r="B17" s="531"/>
      <c r="C17" s="532"/>
      <c r="D17" s="532"/>
      <c r="E17" s="532"/>
      <c r="F17" s="532"/>
      <c r="G17" s="532"/>
      <c r="H17" s="532"/>
      <c r="I17" s="532"/>
      <c r="J17" s="532"/>
      <c r="K17" s="533"/>
      <c r="L17" s="194"/>
      <c r="M17" s="512" t="s">
        <v>143</v>
      </c>
      <c r="N17" s="513"/>
      <c r="O17" s="513"/>
      <c r="P17" s="513"/>
      <c r="Q17" s="514"/>
      <c r="R17" s="496" t="s">
        <v>144</v>
      </c>
      <c r="S17" s="497"/>
      <c r="T17" s="497"/>
      <c r="U17" s="497"/>
      <c r="V17" s="498"/>
      <c r="W17" s="509" t="s">
        <v>145</v>
      </c>
      <c r="X17" s="405"/>
      <c r="Y17" s="405"/>
      <c r="Z17" s="405"/>
      <c r="AA17" s="405"/>
      <c r="AB17" s="406"/>
      <c r="AC17" s="372">
        <v>38906</v>
      </c>
      <c r="AD17" s="373"/>
      <c r="AE17" s="373"/>
      <c r="AF17" s="373"/>
      <c r="AG17" s="374"/>
      <c r="AH17" s="372">
        <v>37034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22889498</v>
      </c>
      <c r="BO17" s="420"/>
      <c r="BP17" s="420"/>
      <c r="BQ17" s="420"/>
      <c r="BR17" s="420"/>
      <c r="BS17" s="420"/>
      <c r="BT17" s="420"/>
      <c r="BU17" s="421"/>
      <c r="BV17" s="419">
        <v>22984135</v>
      </c>
      <c r="BW17" s="420"/>
      <c r="BX17" s="420"/>
      <c r="BY17" s="420"/>
      <c r="BZ17" s="420"/>
      <c r="CA17" s="420"/>
      <c r="CB17" s="420"/>
      <c r="CC17" s="421"/>
      <c r="CD17" s="193"/>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0"/>
      <c r="B18" s="469" t="s">
        <v>147</v>
      </c>
      <c r="C18" s="470"/>
      <c r="D18" s="470"/>
      <c r="E18" s="471"/>
      <c r="F18" s="471"/>
      <c r="G18" s="471"/>
      <c r="H18" s="471"/>
      <c r="I18" s="471"/>
      <c r="J18" s="471"/>
      <c r="K18" s="471"/>
      <c r="L18" s="472">
        <v>17.34</v>
      </c>
      <c r="M18" s="472"/>
      <c r="N18" s="472"/>
      <c r="O18" s="472"/>
      <c r="P18" s="472"/>
      <c r="Q18" s="472"/>
      <c r="R18" s="473"/>
      <c r="S18" s="473"/>
      <c r="T18" s="473"/>
      <c r="U18" s="473"/>
      <c r="V18" s="474"/>
      <c r="W18" s="490"/>
      <c r="X18" s="491"/>
      <c r="Y18" s="491"/>
      <c r="Z18" s="491"/>
      <c r="AA18" s="491"/>
      <c r="AB18" s="515"/>
      <c r="AC18" s="389">
        <v>78.099999999999994</v>
      </c>
      <c r="AD18" s="390"/>
      <c r="AE18" s="390"/>
      <c r="AF18" s="390"/>
      <c r="AG18" s="475"/>
      <c r="AH18" s="389">
        <v>76.099999999999994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21684313</v>
      </c>
      <c r="BO18" s="420"/>
      <c r="BP18" s="420"/>
      <c r="BQ18" s="420"/>
      <c r="BR18" s="420"/>
      <c r="BS18" s="420"/>
      <c r="BT18" s="420"/>
      <c r="BU18" s="421"/>
      <c r="BV18" s="419">
        <v>21431755</v>
      </c>
      <c r="BW18" s="420"/>
      <c r="BX18" s="420"/>
      <c r="BY18" s="420"/>
      <c r="BZ18" s="420"/>
      <c r="CA18" s="420"/>
      <c r="CB18" s="420"/>
      <c r="CC18" s="421"/>
      <c r="CD18" s="193"/>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0"/>
      <c r="B19" s="469" t="s">
        <v>149</v>
      </c>
      <c r="C19" s="470"/>
      <c r="D19" s="470"/>
      <c r="E19" s="471"/>
      <c r="F19" s="471"/>
      <c r="G19" s="471"/>
      <c r="H19" s="471"/>
      <c r="I19" s="471"/>
      <c r="J19" s="471"/>
      <c r="K19" s="471"/>
      <c r="L19" s="479">
        <v>6571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33709948</v>
      </c>
      <c r="BO19" s="420"/>
      <c r="BP19" s="420"/>
      <c r="BQ19" s="420"/>
      <c r="BR19" s="420"/>
      <c r="BS19" s="420"/>
      <c r="BT19" s="420"/>
      <c r="BU19" s="421"/>
      <c r="BV19" s="419">
        <v>31334964</v>
      </c>
      <c r="BW19" s="420"/>
      <c r="BX19" s="420"/>
      <c r="BY19" s="420"/>
      <c r="BZ19" s="420"/>
      <c r="CA19" s="420"/>
      <c r="CB19" s="420"/>
      <c r="CC19" s="421"/>
      <c r="CD19" s="193"/>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0"/>
      <c r="B20" s="469" t="s">
        <v>151</v>
      </c>
      <c r="C20" s="470"/>
      <c r="D20" s="470"/>
      <c r="E20" s="471"/>
      <c r="F20" s="471"/>
      <c r="G20" s="471"/>
      <c r="H20" s="471"/>
      <c r="I20" s="471"/>
      <c r="J20" s="471"/>
      <c r="K20" s="471"/>
      <c r="L20" s="479">
        <v>52163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3"/>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0"/>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3"/>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0"/>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16468234</v>
      </c>
      <c r="BO22" s="449"/>
      <c r="BP22" s="449"/>
      <c r="BQ22" s="449"/>
      <c r="BR22" s="449"/>
      <c r="BS22" s="449"/>
      <c r="BT22" s="449"/>
      <c r="BU22" s="450"/>
      <c r="BV22" s="448">
        <v>16226894</v>
      </c>
      <c r="BW22" s="449"/>
      <c r="BX22" s="449"/>
      <c r="BY22" s="449"/>
      <c r="BZ22" s="449"/>
      <c r="CA22" s="449"/>
      <c r="CB22" s="449"/>
      <c r="CC22" s="450"/>
      <c r="CD22" s="193"/>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0"/>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10028475</v>
      </c>
      <c r="BO23" s="420"/>
      <c r="BP23" s="420"/>
      <c r="BQ23" s="420"/>
      <c r="BR23" s="420"/>
      <c r="BS23" s="420"/>
      <c r="BT23" s="420"/>
      <c r="BU23" s="421"/>
      <c r="BV23" s="419">
        <v>10769906</v>
      </c>
      <c r="BW23" s="420"/>
      <c r="BX23" s="420"/>
      <c r="BY23" s="420"/>
      <c r="BZ23" s="420"/>
      <c r="CA23" s="420"/>
      <c r="CB23" s="420"/>
      <c r="CC23" s="421"/>
      <c r="CD23" s="193"/>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0"/>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558</v>
      </c>
      <c r="AI24" s="373"/>
      <c r="AJ24" s="373"/>
      <c r="AK24" s="373"/>
      <c r="AL24" s="374"/>
      <c r="AM24" s="372">
        <v>1727010</v>
      </c>
      <c r="AN24" s="373"/>
      <c r="AO24" s="373"/>
      <c r="AP24" s="373"/>
      <c r="AQ24" s="373"/>
      <c r="AR24" s="374"/>
      <c r="AS24" s="372">
        <v>3095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8328652</v>
      </c>
      <c r="BO24" s="420"/>
      <c r="BP24" s="420"/>
      <c r="BQ24" s="420"/>
      <c r="BR24" s="420"/>
      <c r="BS24" s="420"/>
      <c r="BT24" s="420"/>
      <c r="BU24" s="421"/>
      <c r="BV24" s="419">
        <v>7200981</v>
      </c>
      <c r="BW24" s="420"/>
      <c r="BX24" s="420"/>
      <c r="BY24" s="420"/>
      <c r="BZ24" s="420"/>
      <c r="CA24" s="420"/>
      <c r="CB24" s="420"/>
      <c r="CC24" s="421"/>
      <c r="CD24" s="193"/>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0"/>
      <c r="B25" s="398"/>
      <c r="C25" s="399"/>
      <c r="D25" s="400"/>
      <c r="E25" s="375" t="s">
        <v>164</v>
      </c>
      <c r="F25" s="376"/>
      <c r="G25" s="376"/>
      <c r="H25" s="376"/>
      <c r="I25" s="376"/>
      <c r="J25" s="376"/>
      <c r="K25" s="377"/>
      <c r="L25" s="372">
        <v>2</v>
      </c>
      <c r="M25" s="373"/>
      <c r="N25" s="373"/>
      <c r="O25" s="373"/>
      <c r="P25" s="374"/>
      <c r="Q25" s="372">
        <v>8800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3363189</v>
      </c>
      <c r="BO25" s="449"/>
      <c r="BP25" s="449"/>
      <c r="BQ25" s="449"/>
      <c r="BR25" s="449"/>
      <c r="BS25" s="449"/>
      <c r="BT25" s="449"/>
      <c r="BU25" s="450"/>
      <c r="BV25" s="448">
        <v>2158942</v>
      </c>
      <c r="BW25" s="449"/>
      <c r="BX25" s="449"/>
      <c r="BY25" s="449"/>
      <c r="BZ25" s="449"/>
      <c r="CA25" s="449"/>
      <c r="CB25" s="449"/>
      <c r="CC25" s="450"/>
      <c r="CD25" s="193"/>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0"/>
      <c r="B26" s="398"/>
      <c r="C26" s="399"/>
      <c r="D26" s="400"/>
      <c r="E26" s="375" t="s">
        <v>167</v>
      </c>
      <c r="F26" s="376"/>
      <c r="G26" s="376"/>
      <c r="H26" s="376"/>
      <c r="I26" s="376"/>
      <c r="J26" s="376"/>
      <c r="K26" s="377"/>
      <c r="L26" s="372">
        <v>1</v>
      </c>
      <c r="M26" s="373"/>
      <c r="N26" s="373"/>
      <c r="O26" s="373"/>
      <c r="P26" s="374"/>
      <c r="Q26" s="372">
        <v>8100</v>
      </c>
      <c r="R26" s="373"/>
      <c r="S26" s="373"/>
      <c r="T26" s="373"/>
      <c r="U26" s="373"/>
      <c r="V26" s="374"/>
      <c r="W26" s="462"/>
      <c r="X26" s="399"/>
      <c r="Y26" s="400"/>
      <c r="Z26" s="375" t="s">
        <v>168</v>
      </c>
      <c r="AA26" s="430"/>
      <c r="AB26" s="430"/>
      <c r="AC26" s="430"/>
      <c r="AD26" s="430"/>
      <c r="AE26" s="430"/>
      <c r="AF26" s="430"/>
      <c r="AG26" s="431"/>
      <c r="AH26" s="372">
        <v>33</v>
      </c>
      <c r="AI26" s="373"/>
      <c r="AJ26" s="373"/>
      <c r="AK26" s="373"/>
      <c r="AL26" s="374"/>
      <c r="AM26" s="372">
        <v>98406</v>
      </c>
      <c r="AN26" s="373"/>
      <c r="AO26" s="373"/>
      <c r="AP26" s="373"/>
      <c r="AQ26" s="373"/>
      <c r="AR26" s="374"/>
      <c r="AS26" s="372">
        <v>2982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60000</v>
      </c>
      <c r="BO26" s="420"/>
      <c r="BP26" s="420"/>
      <c r="BQ26" s="420"/>
      <c r="BR26" s="420"/>
      <c r="BS26" s="420"/>
      <c r="BT26" s="420"/>
      <c r="BU26" s="421"/>
      <c r="BV26" s="419">
        <v>50000</v>
      </c>
      <c r="BW26" s="420"/>
      <c r="BX26" s="420"/>
      <c r="BY26" s="420"/>
      <c r="BZ26" s="420"/>
      <c r="CA26" s="420"/>
      <c r="CB26" s="420"/>
      <c r="CC26" s="421"/>
      <c r="CD26" s="193"/>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0"/>
      <c r="B27" s="398"/>
      <c r="C27" s="399"/>
      <c r="D27" s="400"/>
      <c r="E27" s="375" t="s">
        <v>170</v>
      </c>
      <c r="F27" s="376"/>
      <c r="G27" s="376"/>
      <c r="H27" s="376"/>
      <c r="I27" s="376"/>
      <c r="J27" s="376"/>
      <c r="K27" s="377"/>
      <c r="L27" s="372">
        <v>1</v>
      </c>
      <c r="M27" s="373"/>
      <c r="N27" s="373"/>
      <c r="O27" s="373"/>
      <c r="P27" s="374"/>
      <c r="Q27" s="372">
        <v>6100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12957</v>
      </c>
      <c r="AN27" s="373"/>
      <c r="AO27" s="373"/>
      <c r="AP27" s="373"/>
      <c r="AQ27" s="373"/>
      <c r="AR27" s="374"/>
      <c r="AS27" s="372">
        <v>4319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5"/>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0"/>
      <c r="B28" s="398"/>
      <c r="C28" s="399"/>
      <c r="D28" s="400"/>
      <c r="E28" s="375" t="s">
        <v>173</v>
      </c>
      <c r="F28" s="376"/>
      <c r="G28" s="376"/>
      <c r="H28" s="376"/>
      <c r="I28" s="376"/>
      <c r="J28" s="376"/>
      <c r="K28" s="377"/>
      <c r="L28" s="372">
        <v>1</v>
      </c>
      <c r="M28" s="373"/>
      <c r="N28" s="373"/>
      <c r="O28" s="373"/>
      <c r="P28" s="374"/>
      <c r="Q28" s="372">
        <v>5500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9249275</v>
      </c>
      <c r="BO28" s="449"/>
      <c r="BP28" s="449"/>
      <c r="BQ28" s="449"/>
      <c r="BR28" s="449"/>
      <c r="BS28" s="449"/>
      <c r="BT28" s="449"/>
      <c r="BU28" s="450"/>
      <c r="BV28" s="448">
        <v>7855272</v>
      </c>
      <c r="BW28" s="449"/>
      <c r="BX28" s="449"/>
      <c r="BY28" s="449"/>
      <c r="BZ28" s="449"/>
      <c r="CA28" s="449"/>
      <c r="CB28" s="449"/>
      <c r="CC28" s="450"/>
      <c r="CD28" s="193"/>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0"/>
      <c r="B29" s="398"/>
      <c r="C29" s="399"/>
      <c r="D29" s="400"/>
      <c r="E29" s="375" t="s">
        <v>176</v>
      </c>
      <c r="F29" s="376"/>
      <c r="G29" s="376"/>
      <c r="H29" s="376"/>
      <c r="I29" s="376"/>
      <c r="J29" s="376"/>
      <c r="K29" s="377"/>
      <c r="L29" s="372">
        <v>20</v>
      </c>
      <c r="M29" s="373"/>
      <c r="N29" s="373"/>
      <c r="O29" s="373"/>
      <c r="P29" s="374"/>
      <c r="Q29" s="372">
        <v>5300</v>
      </c>
      <c r="R29" s="373"/>
      <c r="S29" s="373"/>
      <c r="T29" s="373"/>
      <c r="U29" s="373"/>
      <c r="V29" s="374"/>
      <c r="W29" s="463"/>
      <c r="X29" s="464"/>
      <c r="Y29" s="465"/>
      <c r="Z29" s="375" t="s">
        <v>177</v>
      </c>
      <c r="AA29" s="376"/>
      <c r="AB29" s="376"/>
      <c r="AC29" s="376"/>
      <c r="AD29" s="376"/>
      <c r="AE29" s="376"/>
      <c r="AF29" s="376"/>
      <c r="AG29" s="377"/>
      <c r="AH29" s="372">
        <v>561</v>
      </c>
      <c r="AI29" s="373"/>
      <c r="AJ29" s="373"/>
      <c r="AK29" s="373"/>
      <c r="AL29" s="374"/>
      <c r="AM29" s="372">
        <v>1739967</v>
      </c>
      <c r="AN29" s="373"/>
      <c r="AO29" s="373"/>
      <c r="AP29" s="373"/>
      <c r="AQ29" s="373"/>
      <c r="AR29" s="374"/>
      <c r="AS29" s="372">
        <v>3102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5"/>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0"/>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10199327</v>
      </c>
      <c r="BO30" s="454"/>
      <c r="BP30" s="454"/>
      <c r="BQ30" s="454"/>
      <c r="BR30" s="454"/>
      <c r="BS30" s="454"/>
      <c r="BT30" s="454"/>
      <c r="BU30" s="455"/>
      <c r="BV30" s="453">
        <v>9063941</v>
      </c>
      <c r="BW30" s="454"/>
      <c r="BX30" s="454"/>
      <c r="BY30" s="454"/>
      <c r="BZ30" s="454"/>
      <c r="CA30" s="454"/>
      <c r="CB30" s="454"/>
      <c r="CC30" s="45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3"/>
    </row>
    <row r="33" spans="1:113" ht="13.5" customHeight="1" x14ac:dyDescent="0.15">
      <c r="A33" s="180"/>
      <c r="B33" s="204"/>
      <c r="C33" s="371" t="s">
        <v>186</v>
      </c>
      <c r="D33" s="371"/>
      <c r="E33" s="370" t="s">
        <v>187</v>
      </c>
      <c r="F33" s="370"/>
      <c r="G33" s="370"/>
      <c r="H33" s="370"/>
      <c r="I33" s="370"/>
      <c r="J33" s="370"/>
      <c r="K33" s="370"/>
      <c r="L33" s="370"/>
      <c r="M33" s="370"/>
      <c r="N33" s="370"/>
      <c r="O33" s="370"/>
      <c r="P33" s="370"/>
      <c r="Q33" s="370"/>
      <c r="R33" s="370"/>
      <c r="S33" s="370"/>
      <c r="T33" s="205"/>
      <c r="U33" s="371" t="s">
        <v>186</v>
      </c>
      <c r="V33" s="371"/>
      <c r="W33" s="370" t="s">
        <v>187</v>
      </c>
      <c r="X33" s="370"/>
      <c r="Y33" s="370"/>
      <c r="Z33" s="370"/>
      <c r="AA33" s="370"/>
      <c r="AB33" s="370"/>
      <c r="AC33" s="370"/>
      <c r="AD33" s="370"/>
      <c r="AE33" s="370"/>
      <c r="AF33" s="370"/>
      <c r="AG33" s="370"/>
      <c r="AH33" s="370"/>
      <c r="AI33" s="370"/>
      <c r="AJ33" s="370"/>
      <c r="AK33" s="370"/>
      <c r="AL33" s="205"/>
      <c r="AM33" s="371" t="s">
        <v>186</v>
      </c>
      <c r="AN33" s="371"/>
      <c r="AO33" s="370" t="s">
        <v>187</v>
      </c>
      <c r="AP33" s="370"/>
      <c r="AQ33" s="370"/>
      <c r="AR33" s="370"/>
      <c r="AS33" s="370"/>
      <c r="AT33" s="370"/>
      <c r="AU33" s="370"/>
      <c r="AV33" s="370"/>
      <c r="AW33" s="370"/>
      <c r="AX33" s="370"/>
      <c r="AY33" s="370"/>
      <c r="AZ33" s="370"/>
      <c r="BA33" s="370"/>
      <c r="BB33" s="370"/>
      <c r="BC33" s="370"/>
      <c r="BD33" s="206"/>
      <c r="BE33" s="370" t="s">
        <v>188</v>
      </c>
      <c r="BF33" s="370"/>
      <c r="BG33" s="370" t="s">
        <v>189</v>
      </c>
      <c r="BH33" s="370"/>
      <c r="BI33" s="370"/>
      <c r="BJ33" s="370"/>
      <c r="BK33" s="370"/>
      <c r="BL33" s="370"/>
      <c r="BM33" s="370"/>
      <c r="BN33" s="370"/>
      <c r="BO33" s="370"/>
      <c r="BP33" s="370"/>
      <c r="BQ33" s="370"/>
      <c r="BR33" s="370"/>
      <c r="BS33" s="370"/>
      <c r="BT33" s="370"/>
      <c r="BU33" s="370"/>
      <c r="BV33" s="206"/>
      <c r="BW33" s="371" t="s">
        <v>188</v>
      </c>
      <c r="BX33" s="371"/>
      <c r="BY33" s="370" t="s">
        <v>190</v>
      </c>
      <c r="BZ33" s="370"/>
      <c r="CA33" s="370"/>
      <c r="CB33" s="370"/>
      <c r="CC33" s="370"/>
      <c r="CD33" s="370"/>
      <c r="CE33" s="370"/>
      <c r="CF33" s="370"/>
      <c r="CG33" s="370"/>
      <c r="CH33" s="370"/>
      <c r="CI33" s="370"/>
      <c r="CJ33" s="370"/>
      <c r="CK33" s="370"/>
      <c r="CL33" s="370"/>
      <c r="CM33" s="370"/>
      <c r="CN33" s="205"/>
      <c r="CO33" s="371" t="s">
        <v>186</v>
      </c>
      <c r="CP33" s="371"/>
      <c r="CQ33" s="370" t="s">
        <v>191</v>
      </c>
      <c r="CR33" s="370"/>
      <c r="CS33" s="370"/>
      <c r="CT33" s="370"/>
      <c r="CU33" s="370"/>
      <c r="CV33" s="370"/>
      <c r="CW33" s="370"/>
      <c r="CX33" s="370"/>
      <c r="CY33" s="370"/>
      <c r="CZ33" s="370"/>
      <c r="DA33" s="370"/>
      <c r="DB33" s="370"/>
      <c r="DC33" s="370"/>
      <c r="DD33" s="370"/>
      <c r="DE33" s="370"/>
      <c r="DF33" s="205"/>
      <c r="DG33" s="369" t="s">
        <v>192</v>
      </c>
      <c r="DH33" s="369"/>
      <c r="DI33" s="207"/>
    </row>
    <row r="34" spans="1:113" ht="32.25" customHeight="1" x14ac:dyDescent="0.15">
      <c r="A34" s="180"/>
      <c r="B34" s="204"/>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0"/>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0"/>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0"/>
      <c r="BE34" s="367">
        <f>IF(BG34="","",MAX(C34:D43,U34:V43,AM34:AN43)+1)</f>
        <v>8</v>
      </c>
      <c r="BF34" s="367"/>
      <c r="BG34" s="368" t="str">
        <f>IF('各会計、関係団体の財政状況及び健全化判断比率'!B33="","",'各会計、関係団体の財政状況及び健全化判断比率'!B33)</f>
        <v>中神土地区画整理事業特別会計</v>
      </c>
      <c r="BH34" s="368"/>
      <c r="BI34" s="368"/>
      <c r="BJ34" s="368"/>
      <c r="BK34" s="368"/>
      <c r="BL34" s="368"/>
      <c r="BM34" s="368"/>
      <c r="BN34" s="368"/>
      <c r="BO34" s="368"/>
      <c r="BP34" s="368"/>
      <c r="BQ34" s="368"/>
      <c r="BR34" s="368"/>
      <c r="BS34" s="368"/>
      <c r="BT34" s="368"/>
      <c r="BU34" s="368"/>
      <c r="BV34" s="180"/>
      <c r="BW34" s="367">
        <f>IF(BY34="","",MAX(C34:D43,U34:V43,AM34:AN43,BE34:BF43)+1)</f>
        <v>9</v>
      </c>
      <c r="BX34" s="367"/>
      <c r="BY34" s="368" t="str">
        <f>IF('各会計、関係団体の財政状況及び健全化判断比率'!B68="","",'各会計、関係団体の財政状況及び健全化判断比率'!B68)</f>
        <v>東京たま広域資源循環組合</v>
      </c>
      <c r="BZ34" s="368"/>
      <c r="CA34" s="368"/>
      <c r="CB34" s="368"/>
      <c r="CC34" s="368"/>
      <c r="CD34" s="368"/>
      <c r="CE34" s="368"/>
      <c r="CF34" s="368"/>
      <c r="CG34" s="368"/>
      <c r="CH34" s="368"/>
      <c r="CI34" s="368"/>
      <c r="CJ34" s="368"/>
      <c r="CK34" s="368"/>
      <c r="CL34" s="368"/>
      <c r="CM34" s="368"/>
      <c r="CN34" s="180"/>
      <c r="CO34" s="367">
        <f>IF(CQ34="","",MAX(C34:D43,U34:V43,AM34:AN43,BE34:BF43,BW34:BX43)+1)</f>
        <v>17</v>
      </c>
      <c r="CP34" s="367"/>
      <c r="CQ34" s="368" t="str">
        <f>IF('各会計、関係団体の財政状況及び健全化判断比率'!BS7="","",'各会計、関係団体の財政状況及び健全化判断比率'!BS7)</f>
        <v>昭島市土地開発公社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7"/>
    </row>
    <row r="35" spans="1:113" ht="32.25" customHeight="1" x14ac:dyDescent="0.15">
      <c r="A35" s="180"/>
      <c r="B35" s="204"/>
      <c r="C35" s="367">
        <f>IF(E35="","",C34+1)</f>
        <v>2</v>
      </c>
      <c r="D35" s="367"/>
      <c r="E35" s="368" t="str">
        <f>IF('各会計、関係団体の財政状況及び健全化判断比率'!B8="","",'各会計、関係団体の財政状況及び健全化判断比率'!B8)</f>
        <v>中神駅北側地域整備事業特別会計</v>
      </c>
      <c r="F35" s="368"/>
      <c r="G35" s="368"/>
      <c r="H35" s="368"/>
      <c r="I35" s="368"/>
      <c r="J35" s="368"/>
      <c r="K35" s="368"/>
      <c r="L35" s="368"/>
      <c r="M35" s="368"/>
      <c r="N35" s="368"/>
      <c r="O35" s="368"/>
      <c r="P35" s="368"/>
      <c r="Q35" s="368"/>
      <c r="R35" s="368"/>
      <c r="S35" s="368"/>
      <c r="T35" s="180"/>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0"/>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0"/>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0"/>
      <c r="BW35" s="367">
        <f t="shared" ref="BW35:BW43" si="2">IF(BY35="","",BW34+1)</f>
        <v>10</v>
      </c>
      <c r="BX35" s="367"/>
      <c r="BY35" s="368" t="str">
        <f>IF('各会計、関係団体の財政状況及び健全化判断比率'!B69="","",'各会計、関係団体の財政状況及び健全化判断比率'!B69)</f>
        <v>東京都十一市競輪事業組合</v>
      </c>
      <c r="BZ35" s="368"/>
      <c r="CA35" s="368"/>
      <c r="CB35" s="368"/>
      <c r="CC35" s="368"/>
      <c r="CD35" s="368"/>
      <c r="CE35" s="368"/>
      <c r="CF35" s="368"/>
      <c r="CG35" s="368"/>
      <c r="CH35" s="368"/>
      <c r="CI35" s="368"/>
      <c r="CJ35" s="368"/>
      <c r="CK35" s="368"/>
      <c r="CL35" s="368"/>
      <c r="CM35" s="368"/>
      <c r="CN35" s="180"/>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7"/>
    </row>
    <row r="36" spans="1:113" ht="32.25" customHeight="1" x14ac:dyDescent="0.15">
      <c r="A36" s="180"/>
      <c r="B36" s="204"/>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0"/>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0"/>
      <c r="AM36" s="367" t="str">
        <f t="shared" si="0"/>
        <v/>
      </c>
      <c r="AN36" s="367"/>
      <c r="AO36" s="368"/>
      <c r="AP36" s="368"/>
      <c r="AQ36" s="368"/>
      <c r="AR36" s="368"/>
      <c r="AS36" s="368"/>
      <c r="AT36" s="368"/>
      <c r="AU36" s="368"/>
      <c r="AV36" s="368"/>
      <c r="AW36" s="368"/>
      <c r="AX36" s="368"/>
      <c r="AY36" s="368"/>
      <c r="AZ36" s="368"/>
      <c r="BA36" s="368"/>
      <c r="BB36" s="368"/>
      <c r="BC36" s="368"/>
      <c r="BD36" s="180"/>
      <c r="BE36" s="367" t="str">
        <f t="shared" si="1"/>
        <v/>
      </c>
      <c r="BF36" s="367"/>
      <c r="BG36" s="368"/>
      <c r="BH36" s="368"/>
      <c r="BI36" s="368"/>
      <c r="BJ36" s="368"/>
      <c r="BK36" s="368"/>
      <c r="BL36" s="368"/>
      <c r="BM36" s="368"/>
      <c r="BN36" s="368"/>
      <c r="BO36" s="368"/>
      <c r="BP36" s="368"/>
      <c r="BQ36" s="368"/>
      <c r="BR36" s="368"/>
      <c r="BS36" s="368"/>
      <c r="BT36" s="368"/>
      <c r="BU36" s="368"/>
      <c r="BV36" s="180"/>
      <c r="BW36" s="367">
        <f t="shared" si="2"/>
        <v>11</v>
      </c>
      <c r="BX36" s="367"/>
      <c r="BY36" s="368" t="str">
        <f>IF('各会計、関係団体の財政状況及び健全化判断比率'!B70="","",'各会計、関係団体の財政状況及び健全化判断比率'!B70)</f>
        <v>東京都六市競艇事業組合</v>
      </c>
      <c r="BZ36" s="368"/>
      <c r="CA36" s="368"/>
      <c r="CB36" s="368"/>
      <c r="CC36" s="368"/>
      <c r="CD36" s="368"/>
      <c r="CE36" s="368"/>
      <c r="CF36" s="368"/>
      <c r="CG36" s="368"/>
      <c r="CH36" s="368"/>
      <c r="CI36" s="368"/>
      <c r="CJ36" s="368"/>
      <c r="CK36" s="368"/>
      <c r="CL36" s="368"/>
      <c r="CM36" s="368"/>
      <c r="CN36" s="180"/>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7"/>
    </row>
    <row r="37" spans="1:113" ht="32.25" customHeight="1" x14ac:dyDescent="0.15">
      <c r="A37" s="180"/>
      <c r="B37" s="204"/>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0"/>
      <c r="U37" s="367" t="str">
        <f t="shared" si="4"/>
        <v/>
      </c>
      <c r="V37" s="367"/>
      <c r="W37" s="368"/>
      <c r="X37" s="368"/>
      <c r="Y37" s="368"/>
      <c r="Z37" s="368"/>
      <c r="AA37" s="368"/>
      <c r="AB37" s="368"/>
      <c r="AC37" s="368"/>
      <c r="AD37" s="368"/>
      <c r="AE37" s="368"/>
      <c r="AF37" s="368"/>
      <c r="AG37" s="368"/>
      <c r="AH37" s="368"/>
      <c r="AI37" s="368"/>
      <c r="AJ37" s="368"/>
      <c r="AK37" s="368"/>
      <c r="AL37" s="180"/>
      <c r="AM37" s="367" t="str">
        <f t="shared" si="0"/>
        <v/>
      </c>
      <c r="AN37" s="367"/>
      <c r="AO37" s="368"/>
      <c r="AP37" s="368"/>
      <c r="AQ37" s="368"/>
      <c r="AR37" s="368"/>
      <c r="AS37" s="368"/>
      <c r="AT37" s="368"/>
      <c r="AU37" s="368"/>
      <c r="AV37" s="368"/>
      <c r="AW37" s="368"/>
      <c r="AX37" s="368"/>
      <c r="AY37" s="368"/>
      <c r="AZ37" s="368"/>
      <c r="BA37" s="368"/>
      <c r="BB37" s="368"/>
      <c r="BC37" s="368"/>
      <c r="BD37" s="180"/>
      <c r="BE37" s="367" t="str">
        <f t="shared" si="1"/>
        <v/>
      </c>
      <c r="BF37" s="367"/>
      <c r="BG37" s="368"/>
      <c r="BH37" s="368"/>
      <c r="BI37" s="368"/>
      <c r="BJ37" s="368"/>
      <c r="BK37" s="368"/>
      <c r="BL37" s="368"/>
      <c r="BM37" s="368"/>
      <c r="BN37" s="368"/>
      <c r="BO37" s="368"/>
      <c r="BP37" s="368"/>
      <c r="BQ37" s="368"/>
      <c r="BR37" s="368"/>
      <c r="BS37" s="368"/>
      <c r="BT37" s="368"/>
      <c r="BU37" s="368"/>
      <c r="BV37" s="180"/>
      <c r="BW37" s="367">
        <f t="shared" si="2"/>
        <v>12</v>
      </c>
      <c r="BX37" s="367"/>
      <c r="BY37" s="368" t="str">
        <f>IF('各会計、関係団体の財政状況及び健全化判断比率'!B71="","",'各会計、関係団体の財政状況及び健全化判断比率'!B71)</f>
        <v>東京市町村総合事務組合（一般会計）</v>
      </c>
      <c r="BZ37" s="368"/>
      <c r="CA37" s="368"/>
      <c r="CB37" s="368"/>
      <c r="CC37" s="368"/>
      <c r="CD37" s="368"/>
      <c r="CE37" s="368"/>
      <c r="CF37" s="368"/>
      <c r="CG37" s="368"/>
      <c r="CH37" s="368"/>
      <c r="CI37" s="368"/>
      <c r="CJ37" s="368"/>
      <c r="CK37" s="368"/>
      <c r="CL37" s="368"/>
      <c r="CM37" s="368"/>
      <c r="CN37" s="180"/>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7"/>
    </row>
    <row r="38" spans="1:113" ht="32.25" customHeight="1" x14ac:dyDescent="0.15">
      <c r="A38" s="180"/>
      <c r="B38" s="204"/>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0"/>
      <c r="U38" s="367" t="str">
        <f t="shared" si="4"/>
        <v/>
      </c>
      <c r="V38" s="367"/>
      <c r="W38" s="368"/>
      <c r="X38" s="368"/>
      <c r="Y38" s="368"/>
      <c r="Z38" s="368"/>
      <c r="AA38" s="368"/>
      <c r="AB38" s="368"/>
      <c r="AC38" s="368"/>
      <c r="AD38" s="368"/>
      <c r="AE38" s="368"/>
      <c r="AF38" s="368"/>
      <c r="AG38" s="368"/>
      <c r="AH38" s="368"/>
      <c r="AI38" s="368"/>
      <c r="AJ38" s="368"/>
      <c r="AK38" s="368"/>
      <c r="AL38" s="180"/>
      <c r="AM38" s="367" t="str">
        <f t="shared" si="0"/>
        <v/>
      </c>
      <c r="AN38" s="367"/>
      <c r="AO38" s="368"/>
      <c r="AP38" s="368"/>
      <c r="AQ38" s="368"/>
      <c r="AR38" s="368"/>
      <c r="AS38" s="368"/>
      <c r="AT38" s="368"/>
      <c r="AU38" s="368"/>
      <c r="AV38" s="368"/>
      <c r="AW38" s="368"/>
      <c r="AX38" s="368"/>
      <c r="AY38" s="368"/>
      <c r="AZ38" s="368"/>
      <c r="BA38" s="368"/>
      <c r="BB38" s="368"/>
      <c r="BC38" s="368"/>
      <c r="BD38" s="180"/>
      <c r="BE38" s="367" t="str">
        <f t="shared" si="1"/>
        <v/>
      </c>
      <c r="BF38" s="367"/>
      <c r="BG38" s="368"/>
      <c r="BH38" s="368"/>
      <c r="BI38" s="368"/>
      <c r="BJ38" s="368"/>
      <c r="BK38" s="368"/>
      <c r="BL38" s="368"/>
      <c r="BM38" s="368"/>
      <c r="BN38" s="368"/>
      <c r="BO38" s="368"/>
      <c r="BP38" s="368"/>
      <c r="BQ38" s="368"/>
      <c r="BR38" s="368"/>
      <c r="BS38" s="368"/>
      <c r="BT38" s="368"/>
      <c r="BU38" s="368"/>
      <c r="BV38" s="180"/>
      <c r="BW38" s="367">
        <f t="shared" si="2"/>
        <v>13</v>
      </c>
      <c r="BX38" s="367"/>
      <c r="BY38" s="368" t="str">
        <f>IF('各会計、関係団体の財政状況及び健全化判断比率'!B72="","",'各会計、関係団体の財政状況及び健全化判断比率'!B72)</f>
        <v>東京市町村総合事務組合（交通災害共済事業特別会計）</v>
      </c>
      <c r="BZ38" s="368"/>
      <c r="CA38" s="368"/>
      <c r="CB38" s="368"/>
      <c r="CC38" s="368"/>
      <c r="CD38" s="368"/>
      <c r="CE38" s="368"/>
      <c r="CF38" s="368"/>
      <c r="CG38" s="368"/>
      <c r="CH38" s="368"/>
      <c r="CI38" s="368"/>
      <c r="CJ38" s="368"/>
      <c r="CK38" s="368"/>
      <c r="CL38" s="368"/>
      <c r="CM38" s="368"/>
      <c r="CN38" s="180"/>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7"/>
    </row>
    <row r="39" spans="1:113" ht="32.25" customHeight="1" x14ac:dyDescent="0.15">
      <c r="A39" s="180"/>
      <c r="B39" s="204"/>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0"/>
      <c r="U39" s="367" t="str">
        <f t="shared" si="4"/>
        <v/>
      </c>
      <c r="V39" s="367"/>
      <c r="W39" s="368"/>
      <c r="X39" s="368"/>
      <c r="Y39" s="368"/>
      <c r="Z39" s="368"/>
      <c r="AA39" s="368"/>
      <c r="AB39" s="368"/>
      <c r="AC39" s="368"/>
      <c r="AD39" s="368"/>
      <c r="AE39" s="368"/>
      <c r="AF39" s="368"/>
      <c r="AG39" s="368"/>
      <c r="AH39" s="368"/>
      <c r="AI39" s="368"/>
      <c r="AJ39" s="368"/>
      <c r="AK39" s="368"/>
      <c r="AL39" s="180"/>
      <c r="AM39" s="367" t="str">
        <f t="shared" si="0"/>
        <v/>
      </c>
      <c r="AN39" s="367"/>
      <c r="AO39" s="368"/>
      <c r="AP39" s="368"/>
      <c r="AQ39" s="368"/>
      <c r="AR39" s="368"/>
      <c r="AS39" s="368"/>
      <c r="AT39" s="368"/>
      <c r="AU39" s="368"/>
      <c r="AV39" s="368"/>
      <c r="AW39" s="368"/>
      <c r="AX39" s="368"/>
      <c r="AY39" s="368"/>
      <c r="AZ39" s="368"/>
      <c r="BA39" s="368"/>
      <c r="BB39" s="368"/>
      <c r="BC39" s="368"/>
      <c r="BD39" s="180"/>
      <c r="BE39" s="367" t="str">
        <f t="shared" si="1"/>
        <v/>
      </c>
      <c r="BF39" s="367"/>
      <c r="BG39" s="368"/>
      <c r="BH39" s="368"/>
      <c r="BI39" s="368"/>
      <c r="BJ39" s="368"/>
      <c r="BK39" s="368"/>
      <c r="BL39" s="368"/>
      <c r="BM39" s="368"/>
      <c r="BN39" s="368"/>
      <c r="BO39" s="368"/>
      <c r="BP39" s="368"/>
      <c r="BQ39" s="368"/>
      <c r="BR39" s="368"/>
      <c r="BS39" s="368"/>
      <c r="BT39" s="368"/>
      <c r="BU39" s="368"/>
      <c r="BV39" s="180"/>
      <c r="BW39" s="367">
        <f t="shared" si="2"/>
        <v>14</v>
      </c>
      <c r="BX39" s="367"/>
      <c r="BY39" s="368" t="str">
        <f>IF('各会計、関係団体の財政状況及び健全化判断比率'!B73="","",'各会計、関係団体の財政状況及び健全化判断比率'!B73)</f>
        <v>立川・昭島・国立聖苑組合</v>
      </c>
      <c r="BZ39" s="368"/>
      <c r="CA39" s="368"/>
      <c r="CB39" s="368"/>
      <c r="CC39" s="368"/>
      <c r="CD39" s="368"/>
      <c r="CE39" s="368"/>
      <c r="CF39" s="368"/>
      <c r="CG39" s="368"/>
      <c r="CH39" s="368"/>
      <c r="CI39" s="368"/>
      <c r="CJ39" s="368"/>
      <c r="CK39" s="368"/>
      <c r="CL39" s="368"/>
      <c r="CM39" s="368"/>
      <c r="CN39" s="180"/>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7"/>
    </row>
    <row r="40" spans="1:113" ht="32.25" customHeight="1" x14ac:dyDescent="0.15">
      <c r="A40" s="180"/>
      <c r="B40" s="204"/>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0"/>
      <c r="U40" s="367" t="str">
        <f t="shared" si="4"/>
        <v/>
      </c>
      <c r="V40" s="367"/>
      <c r="W40" s="368"/>
      <c r="X40" s="368"/>
      <c r="Y40" s="368"/>
      <c r="Z40" s="368"/>
      <c r="AA40" s="368"/>
      <c r="AB40" s="368"/>
      <c r="AC40" s="368"/>
      <c r="AD40" s="368"/>
      <c r="AE40" s="368"/>
      <c r="AF40" s="368"/>
      <c r="AG40" s="368"/>
      <c r="AH40" s="368"/>
      <c r="AI40" s="368"/>
      <c r="AJ40" s="368"/>
      <c r="AK40" s="368"/>
      <c r="AL40" s="180"/>
      <c r="AM40" s="367" t="str">
        <f t="shared" si="0"/>
        <v/>
      </c>
      <c r="AN40" s="367"/>
      <c r="AO40" s="368"/>
      <c r="AP40" s="368"/>
      <c r="AQ40" s="368"/>
      <c r="AR40" s="368"/>
      <c r="AS40" s="368"/>
      <c r="AT40" s="368"/>
      <c r="AU40" s="368"/>
      <c r="AV40" s="368"/>
      <c r="AW40" s="368"/>
      <c r="AX40" s="368"/>
      <c r="AY40" s="368"/>
      <c r="AZ40" s="368"/>
      <c r="BA40" s="368"/>
      <c r="BB40" s="368"/>
      <c r="BC40" s="368"/>
      <c r="BD40" s="180"/>
      <c r="BE40" s="367" t="str">
        <f t="shared" si="1"/>
        <v/>
      </c>
      <c r="BF40" s="367"/>
      <c r="BG40" s="368"/>
      <c r="BH40" s="368"/>
      <c r="BI40" s="368"/>
      <c r="BJ40" s="368"/>
      <c r="BK40" s="368"/>
      <c r="BL40" s="368"/>
      <c r="BM40" s="368"/>
      <c r="BN40" s="368"/>
      <c r="BO40" s="368"/>
      <c r="BP40" s="368"/>
      <c r="BQ40" s="368"/>
      <c r="BR40" s="368"/>
      <c r="BS40" s="368"/>
      <c r="BT40" s="368"/>
      <c r="BU40" s="368"/>
      <c r="BV40" s="180"/>
      <c r="BW40" s="367">
        <f t="shared" si="2"/>
        <v>15</v>
      </c>
      <c r="BX40" s="367"/>
      <c r="BY40" s="368" t="str">
        <f>IF('各会計、関係団体の財政状況及び健全化判断比率'!B74="","",'各会計、関係団体の財政状況及び健全化判断比率'!B74)</f>
        <v>東京都後期高齢者医療広域連合（一般会計）</v>
      </c>
      <c r="BZ40" s="368"/>
      <c r="CA40" s="368"/>
      <c r="CB40" s="368"/>
      <c r="CC40" s="368"/>
      <c r="CD40" s="368"/>
      <c r="CE40" s="368"/>
      <c r="CF40" s="368"/>
      <c r="CG40" s="368"/>
      <c r="CH40" s="368"/>
      <c r="CI40" s="368"/>
      <c r="CJ40" s="368"/>
      <c r="CK40" s="368"/>
      <c r="CL40" s="368"/>
      <c r="CM40" s="368"/>
      <c r="CN40" s="180"/>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7"/>
    </row>
    <row r="41" spans="1:113" ht="32.25" customHeight="1" x14ac:dyDescent="0.15">
      <c r="A41" s="180"/>
      <c r="B41" s="204"/>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0"/>
      <c r="U41" s="367" t="str">
        <f t="shared" si="4"/>
        <v/>
      </c>
      <c r="V41" s="367"/>
      <c r="W41" s="368"/>
      <c r="X41" s="368"/>
      <c r="Y41" s="368"/>
      <c r="Z41" s="368"/>
      <c r="AA41" s="368"/>
      <c r="AB41" s="368"/>
      <c r="AC41" s="368"/>
      <c r="AD41" s="368"/>
      <c r="AE41" s="368"/>
      <c r="AF41" s="368"/>
      <c r="AG41" s="368"/>
      <c r="AH41" s="368"/>
      <c r="AI41" s="368"/>
      <c r="AJ41" s="368"/>
      <c r="AK41" s="368"/>
      <c r="AL41" s="180"/>
      <c r="AM41" s="367" t="str">
        <f t="shared" si="0"/>
        <v/>
      </c>
      <c r="AN41" s="367"/>
      <c r="AO41" s="368"/>
      <c r="AP41" s="368"/>
      <c r="AQ41" s="368"/>
      <c r="AR41" s="368"/>
      <c r="AS41" s="368"/>
      <c r="AT41" s="368"/>
      <c r="AU41" s="368"/>
      <c r="AV41" s="368"/>
      <c r="AW41" s="368"/>
      <c r="AX41" s="368"/>
      <c r="AY41" s="368"/>
      <c r="AZ41" s="368"/>
      <c r="BA41" s="368"/>
      <c r="BB41" s="368"/>
      <c r="BC41" s="368"/>
      <c r="BD41" s="180"/>
      <c r="BE41" s="367" t="str">
        <f t="shared" si="1"/>
        <v/>
      </c>
      <c r="BF41" s="367"/>
      <c r="BG41" s="368"/>
      <c r="BH41" s="368"/>
      <c r="BI41" s="368"/>
      <c r="BJ41" s="368"/>
      <c r="BK41" s="368"/>
      <c r="BL41" s="368"/>
      <c r="BM41" s="368"/>
      <c r="BN41" s="368"/>
      <c r="BO41" s="368"/>
      <c r="BP41" s="368"/>
      <c r="BQ41" s="368"/>
      <c r="BR41" s="368"/>
      <c r="BS41" s="368"/>
      <c r="BT41" s="368"/>
      <c r="BU41" s="368"/>
      <c r="BV41" s="180"/>
      <c r="BW41" s="367">
        <f t="shared" si="2"/>
        <v>16</v>
      </c>
      <c r="BX41" s="367"/>
      <c r="BY41" s="368" t="str">
        <f>IF('各会計、関係団体の財政状況及び健全化判断比率'!B75="","",'各会計、関係団体の財政状況及び健全化判断比率'!B75)</f>
        <v>東京都後期高齢者医療広域連合（後期高齢者医療特別会計）</v>
      </c>
      <c r="BZ41" s="368"/>
      <c r="CA41" s="368"/>
      <c r="CB41" s="368"/>
      <c r="CC41" s="368"/>
      <c r="CD41" s="368"/>
      <c r="CE41" s="368"/>
      <c r="CF41" s="368"/>
      <c r="CG41" s="368"/>
      <c r="CH41" s="368"/>
      <c r="CI41" s="368"/>
      <c r="CJ41" s="368"/>
      <c r="CK41" s="368"/>
      <c r="CL41" s="368"/>
      <c r="CM41" s="368"/>
      <c r="CN41" s="180"/>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7"/>
    </row>
    <row r="42" spans="1:113" ht="32.25" customHeight="1" x14ac:dyDescent="0.15">
      <c r="B42" s="204"/>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0"/>
      <c r="U42" s="367" t="str">
        <f t="shared" si="4"/>
        <v/>
      </c>
      <c r="V42" s="367"/>
      <c r="W42" s="368"/>
      <c r="X42" s="368"/>
      <c r="Y42" s="368"/>
      <c r="Z42" s="368"/>
      <c r="AA42" s="368"/>
      <c r="AB42" s="368"/>
      <c r="AC42" s="368"/>
      <c r="AD42" s="368"/>
      <c r="AE42" s="368"/>
      <c r="AF42" s="368"/>
      <c r="AG42" s="368"/>
      <c r="AH42" s="368"/>
      <c r="AI42" s="368"/>
      <c r="AJ42" s="368"/>
      <c r="AK42" s="368"/>
      <c r="AL42" s="180"/>
      <c r="AM42" s="367" t="str">
        <f t="shared" si="0"/>
        <v/>
      </c>
      <c r="AN42" s="367"/>
      <c r="AO42" s="368"/>
      <c r="AP42" s="368"/>
      <c r="AQ42" s="368"/>
      <c r="AR42" s="368"/>
      <c r="AS42" s="368"/>
      <c r="AT42" s="368"/>
      <c r="AU42" s="368"/>
      <c r="AV42" s="368"/>
      <c r="AW42" s="368"/>
      <c r="AX42" s="368"/>
      <c r="AY42" s="368"/>
      <c r="AZ42" s="368"/>
      <c r="BA42" s="368"/>
      <c r="BB42" s="368"/>
      <c r="BC42" s="368"/>
      <c r="BD42" s="180"/>
      <c r="BE42" s="367" t="str">
        <f t="shared" si="1"/>
        <v/>
      </c>
      <c r="BF42" s="367"/>
      <c r="BG42" s="368"/>
      <c r="BH42" s="368"/>
      <c r="BI42" s="368"/>
      <c r="BJ42" s="368"/>
      <c r="BK42" s="368"/>
      <c r="BL42" s="368"/>
      <c r="BM42" s="368"/>
      <c r="BN42" s="368"/>
      <c r="BO42" s="368"/>
      <c r="BP42" s="368"/>
      <c r="BQ42" s="368"/>
      <c r="BR42" s="368"/>
      <c r="BS42" s="368"/>
      <c r="BT42" s="368"/>
      <c r="BU42" s="368"/>
      <c r="BV42" s="180"/>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0"/>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7"/>
    </row>
    <row r="43" spans="1:113" ht="32.25" customHeight="1" x14ac:dyDescent="0.15">
      <c r="B43" s="204"/>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0"/>
      <c r="U43" s="367" t="str">
        <f t="shared" si="4"/>
        <v/>
      </c>
      <c r="V43" s="367"/>
      <c r="W43" s="368"/>
      <c r="X43" s="368"/>
      <c r="Y43" s="368"/>
      <c r="Z43" s="368"/>
      <c r="AA43" s="368"/>
      <c r="AB43" s="368"/>
      <c r="AC43" s="368"/>
      <c r="AD43" s="368"/>
      <c r="AE43" s="368"/>
      <c r="AF43" s="368"/>
      <c r="AG43" s="368"/>
      <c r="AH43" s="368"/>
      <c r="AI43" s="368"/>
      <c r="AJ43" s="368"/>
      <c r="AK43" s="368"/>
      <c r="AL43" s="180"/>
      <c r="AM43" s="367" t="str">
        <f t="shared" si="0"/>
        <v/>
      </c>
      <c r="AN43" s="367"/>
      <c r="AO43" s="368"/>
      <c r="AP43" s="368"/>
      <c r="AQ43" s="368"/>
      <c r="AR43" s="368"/>
      <c r="AS43" s="368"/>
      <c r="AT43" s="368"/>
      <c r="AU43" s="368"/>
      <c r="AV43" s="368"/>
      <c r="AW43" s="368"/>
      <c r="AX43" s="368"/>
      <c r="AY43" s="368"/>
      <c r="AZ43" s="368"/>
      <c r="BA43" s="368"/>
      <c r="BB43" s="368"/>
      <c r="BC43" s="368"/>
      <c r="BD43" s="180"/>
      <c r="BE43" s="367" t="str">
        <f t="shared" si="1"/>
        <v/>
      </c>
      <c r="BF43" s="367"/>
      <c r="BG43" s="368"/>
      <c r="BH43" s="368"/>
      <c r="BI43" s="368"/>
      <c r="BJ43" s="368"/>
      <c r="BK43" s="368"/>
      <c r="BL43" s="368"/>
      <c r="BM43" s="368"/>
      <c r="BN43" s="368"/>
      <c r="BO43" s="368"/>
      <c r="BP43" s="368"/>
      <c r="BQ43" s="368"/>
      <c r="BR43" s="368"/>
      <c r="BS43" s="368"/>
      <c r="BT43" s="368"/>
      <c r="BU43" s="368"/>
      <c r="BV43" s="180"/>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0"/>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179"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wv6Q3ZbufAA1nAugf1t+xhHCQLF2L76ik9jmmCtda/TXmkGtiHZVxI+QuOHxs2L4LjupaocQw53BkKoCeTqnw==" saltValue="X2mBtZ27D/4WSlhM1eSB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13.17</v>
      </c>
      <c r="G34" s="33">
        <v>12.27</v>
      </c>
      <c r="H34" s="33">
        <v>13.08</v>
      </c>
      <c r="I34" s="33">
        <v>14.37</v>
      </c>
      <c r="J34" s="34">
        <v>15.44</v>
      </c>
      <c r="K34" s="22"/>
      <c r="L34" s="22"/>
      <c r="M34" s="22"/>
      <c r="N34" s="22"/>
      <c r="O34" s="22"/>
      <c r="P34" s="22"/>
    </row>
    <row r="35" spans="1:16" ht="39" customHeight="1" x14ac:dyDescent="0.15">
      <c r="A35" s="22"/>
      <c r="B35" s="35"/>
      <c r="C35" s="1145" t="s">
        <v>535</v>
      </c>
      <c r="D35" s="1146"/>
      <c r="E35" s="1147"/>
      <c r="F35" s="36">
        <v>6.09</v>
      </c>
      <c r="G35" s="37">
        <v>7.19</v>
      </c>
      <c r="H35" s="37">
        <v>14.08</v>
      </c>
      <c r="I35" s="37">
        <v>10.34</v>
      </c>
      <c r="J35" s="38">
        <v>7.97</v>
      </c>
      <c r="K35" s="22"/>
      <c r="L35" s="22"/>
      <c r="M35" s="22"/>
      <c r="N35" s="22"/>
      <c r="O35" s="22"/>
      <c r="P35" s="22"/>
    </row>
    <row r="36" spans="1:16" ht="39" customHeight="1" x14ac:dyDescent="0.15">
      <c r="A36" s="22"/>
      <c r="B36" s="35"/>
      <c r="C36" s="1145" t="s">
        <v>536</v>
      </c>
      <c r="D36" s="1146"/>
      <c r="E36" s="1147"/>
      <c r="F36" s="36" t="s">
        <v>489</v>
      </c>
      <c r="G36" s="37">
        <v>2.81</v>
      </c>
      <c r="H36" s="37">
        <v>3.73</v>
      </c>
      <c r="I36" s="37">
        <v>4.49</v>
      </c>
      <c r="J36" s="38">
        <v>6.26</v>
      </c>
      <c r="K36" s="22"/>
      <c r="L36" s="22"/>
      <c r="M36" s="22"/>
      <c r="N36" s="22"/>
      <c r="O36" s="22"/>
      <c r="P36" s="22"/>
    </row>
    <row r="37" spans="1:16" ht="39" customHeight="1" x14ac:dyDescent="0.15">
      <c r="A37" s="22"/>
      <c r="B37" s="35"/>
      <c r="C37" s="1145" t="s">
        <v>537</v>
      </c>
      <c r="D37" s="1146"/>
      <c r="E37" s="1147"/>
      <c r="F37" s="36">
        <v>0.81</v>
      </c>
      <c r="G37" s="37">
        <v>1.46</v>
      </c>
      <c r="H37" s="37">
        <v>1.23</v>
      </c>
      <c r="I37" s="37">
        <v>1.59</v>
      </c>
      <c r="J37" s="38">
        <v>1.39</v>
      </c>
      <c r="K37" s="22"/>
      <c r="L37" s="22"/>
      <c r="M37" s="22"/>
      <c r="N37" s="22"/>
      <c r="O37" s="22"/>
      <c r="P37" s="22"/>
    </row>
    <row r="38" spans="1:16" ht="39" customHeight="1" x14ac:dyDescent="0.15">
      <c r="A38" s="22"/>
      <c r="B38" s="35"/>
      <c r="C38" s="1145" t="s">
        <v>538</v>
      </c>
      <c r="D38" s="1146"/>
      <c r="E38" s="1147"/>
      <c r="F38" s="36">
        <v>1.04</v>
      </c>
      <c r="G38" s="37">
        <v>1.4</v>
      </c>
      <c r="H38" s="37">
        <v>1.22</v>
      </c>
      <c r="I38" s="37">
        <v>1.2</v>
      </c>
      <c r="J38" s="38">
        <v>0.68</v>
      </c>
      <c r="K38" s="22"/>
      <c r="L38" s="22"/>
      <c r="M38" s="22"/>
      <c r="N38" s="22"/>
      <c r="O38" s="22"/>
      <c r="P38" s="22"/>
    </row>
    <row r="39" spans="1:16" ht="39" customHeight="1" x14ac:dyDescent="0.15">
      <c r="A39" s="22"/>
      <c r="B39" s="35"/>
      <c r="C39" s="1145" t="s">
        <v>539</v>
      </c>
      <c r="D39" s="1146"/>
      <c r="E39" s="1147"/>
      <c r="F39" s="36">
        <v>0.12</v>
      </c>
      <c r="G39" s="37">
        <v>0.13</v>
      </c>
      <c r="H39" s="37">
        <v>0.26</v>
      </c>
      <c r="I39" s="37">
        <v>0.24</v>
      </c>
      <c r="J39" s="38">
        <v>0.14000000000000001</v>
      </c>
      <c r="K39" s="22"/>
      <c r="L39" s="22"/>
      <c r="M39" s="22"/>
      <c r="N39" s="22"/>
      <c r="O39" s="22"/>
      <c r="P39" s="22"/>
    </row>
    <row r="40" spans="1:16" ht="39" customHeight="1" x14ac:dyDescent="0.15">
      <c r="A40" s="22"/>
      <c r="B40" s="35"/>
      <c r="C40" s="1145" t="s">
        <v>540</v>
      </c>
      <c r="D40" s="1146"/>
      <c r="E40" s="1147"/>
      <c r="F40" s="36">
        <v>0.21</v>
      </c>
      <c r="G40" s="37">
        <v>0.14000000000000001</v>
      </c>
      <c r="H40" s="37">
        <v>0.25</v>
      </c>
      <c r="I40" s="37">
        <v>0.21</v>
      </c>
      <c r="J40" s="38">
        <v>0.13</v>
      </c>
      <c r="K40" s="22"/>
      <c r="L40" s="22"/>
      <c r="M40" s="22"/>
      <c r="N40" s="22"/>
      <c r="O40" s="22"/>
      <c r="P40" s="22"/>
    </row>
    <row r="41" spans="1:16" ht="39" customHeight="1" x14ac:dyDescent="0.15">
      <c r="A41" s="22"/>
      <c r="B41" s="35"/>
      <c r="C41" s="1145" t="s">
        <v>541</v>
      </c>
      <c r="D41" s="1146"/>
      <c r="E41" s="1147"/>
      <c r="F41" s="36" t="s">
        <v>489</v>
      </c>
      <c r="G41" s="37" t="s">
        <v>489</v>
      </c>
      <c r="H41" s="37" t="s">
        <v>489</v>
      </c>
      <c r="I41" s="37" t="s">
        <v>489</v>
      </c>
      <c r="J41" s="38">
        <v>0.05</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0.97</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g96LzfGx+8XVi8VbUynLACkSAuxjm352cHtgLYsSB3KPxwbexNlix3V3ZHBCRxmOp0v6yIXCzvBEIrfTxXZw==" saltValue="dMm5ybBKKEYGRRa4WOH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2125</v>
      </c>
      <c r="L45" s="60">
        <v>2075</v>
      </c>
      <c r="M45" s="60">
        <v>1961</v>
      </c>
      <c r="N45" s="60">
        <v>1909</v>
      </c>
      <c r="O45" s="61">
        <v>1829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437</v>
      </c>
      <c r="L48" s="64">
        <v>399</v>
      </c>
      <c r="M48" s="64">
        <v>372</v>
      </c>
      <c r="N48" s="64">
        <v>348</v>
      </c>
      <c r="O48" s="65">
        <v>321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34</v>
      </c>
      <c r="L49" s="64">
        <v>14</v>
      </c>
      <c r="M49" s="64">
        <v>1</v>
      </c>
      <c r="N49" s="64">
        <v>1</v>
      </c>
      <c r="O49" s="65">
        <v>1</v>
      </c>
      <c r="P49" s="48"/>
      <c r="Q49" s="48"/>
      <c r="R49" s="48"/>
      <c r="S49" s="48"/>
      <c r="T49" s="48"/>
      <c r="U49" s="48"/>
    </row>
    <row r="50" spans="1:21" ht="30.75" customHeight="1" x14ac:dyDescent="0.15">
      <c r="A50" s="48"/>
      <c r="B50" s="1178"/>
      <c r="C50" s="1179"/>
      <c r="D50" s="62"/>
      <c r="E50" s="1155" t="s">
        <v>15</v>
      </c>
      <c r="F50" s="1155"/>
      <c r="G50" s="1155"/>
      <c r="H50" s="1155"/>
      <c r="I50" s="1155"/>
      <c r="J50" s="1156"/>
      <c r="K50" s="63">
        <v>8</v>
      </c>
      <c r="L50" s="64">
        <v>8</v>
      </c>
      <c r="M50" s="64">
        <v>8</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2485</v>
      </c>
      <c r="L52" s="64">
        <v>2391</v>
      </c>
      <c r="M52" s="64">
        <v>2320</v>
      </c>
      <c r="N52" s="64">
        <v>2187</v>
      </c>
      <c r="O52" s="65">
        <v>2052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119</v>
      </c>
      <c r="L53" s="69">
        <v>105</v>
      </c>
      <c r="M53" s="69">
        <v>22</v>
      </c>
      <c r="N53" s="69">
        <v>71</v>
      </c>
      <c r="O53" s="70">
        <v>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4h9g3MkHme4PL49uqp4x/Vr98VFurmW0wDHK/Lc7iwKmnEIeHhIaj3jX1EYR5+E99kZoyERY9qlU0sfIuIJqw==" saltValue="4IdnJEOTv1EaqASTQ5/v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4">
        <v>19601</v>
      </c>
      <c r="J41" s="355">
        <v>18551</v>
      </c>
      <c r="K41" s="355">
        <v>18031</v>
      </c>
      <c r="L41" s="355">
        <v>16227</v>
      </c>
      <c r="M41" s="356">
        <v>16468</v>
      </c>
    </row>
    <row r="42" spans="2:13" ht="27.75" customHeight="1" x14ac:dyDescent="0.15">
      <c r="B42" s="1186"/>
      <c r="C42" s="1187"/>
      <c r="D42" s="106"/>
      <c r="E42" s="1190" t="s">
        <v>32</v>
      </c>
      <c r="F42" s="1190"/>
      <c r="G42" s="1190"/>
      <c r="H42" s="1191"/>
      <c r="I42" s="357">
        <v>16</v>
      </c>
      <c r="J42" s="358">
        <v>8</v>
      </c>
      <c r="K42" s="358" t="s">
        <v>489</v>
      </c>
      <c r="L42" s="358">
        <v>129</v>
      </c>
      <c r="M42" s="359" t="s">
        <v>489</v>
      </c>
    </row>
    <row r="43" spans="2:13" ht="27.75" customHeight="1" x14ac:dyDescent="0.15">
      <c r="B43" s="1186"/>
      <c r="C43" s="1187"/>
      <c r="D43" s="106"/>
      <c r="E43" s="1190" t="s">
        <v>33</v>
      </c>
      <c r="F43" s="1190"/>
      <c r="G43" s="1190"/>
      <c r="H43" s="1191"/>
      <c r="I43" s="357">
        <v>3117</v>
      </c>
      <c r="J43" s="358">
        <v>2877</v>
      </c>
      <c r="K43" s="358">
        <v>2639</v>
      </c>
      <c r="L43" s="358">
        <v>1914</v>
      </c>
      <c r="M43" s="359">
        <v>1873</v>
      </c>
    </row>
    <row r="44" spans="2:13" ht="27.75" customHeight="1" x14ac:dyDescent="0.15">
      <c r="B44" s="1186"/>
      <c r="C44" s="1187"/>
      <c r="D44" s="106"/>
      <c r="E44" s="1190" t="s">
        <v>34</v>
      </c>
      <c r="F44" s="1190"/>
      <c r="G44" s="1190"/>
      <c r="H44" s="1191"/>
      <c r="I44" s="357">
        <v>22</v>
      </c>
      <c r="J44" s="358">
        <v>7</v>
      </c>
      <c r="K44" s="358">
        <v>6</v>
      </c>
      <c r="L44" s="358">
        <v>5</v>
      </c>
      <c r="M44" s="359">
        <v>4</v>
      </c>
    </row>
    <row r="45" spans="2:13" ht="27.75" customHeight="1" x14ac:dyDescent="0.15">
      <c r="B45" s="1186"/>
      <c r="C45" s="1187"/>
      <c r="D45" s="106"/>
      <c r="E45" s="1190" t="s">
        <v>35</v>
      </c>
      <c r="F45" s="1190"/>
      <c r="G45" s="1190"/>
      <c r="H45" s="1191"/>
      <c r="I45" s="357">
        <v>5312</v>
      </c>
      <c r="J45" s="358">
        <v>5067</v>
      </c>
      <c r="K45" s="358">
        <v>4983</v>
      </c>
      <c r="L45" s="358">
        <v>4881</v>
      </c>
      <c r="M45" s="359">
        <v>4927</v>
      </c>
    </row>
    <row r="46" spans="2:13" ht="27.75" customHeight="1" x14ac:dyDescent="0.15">
      <c r="B46" s="1186"/>
      <c r="C46" s="1187"/>
      <c r="D46" s="107"/>
      <c r="E46" s="1190" t="s">
        <v>36</v>
      </c>
      <c r="F46" s="1190"/>
      <c r="G46" s="1190"/>
      <c r="H46" s="1191"/>
      <c r="I46" s="357" t="s">
        <v>489</v>
      </c>
      <c r="J46" s="358" t="s">
        <v>489</v>
      </c>
      <c r="K46" s="358" t="s">
        <v>489</v>
      </c>
      <c r="L46" s="358" t="s">
        <v>489</v>
      </c>
      <c r="M46" s="359" t="s">
        <v>489</v>
      </c>
    </row>
    <row r="47" spans="2:13" ht="27.75" customHeight="1" x14ac:dyDescent="0.15">
      <c r="B47" s="1186"/>
      <c r="C47" s="1187"/>
      <c r="D47" s="108"/>
      <c r="E47" s="1200" t="s">
        <v>37</v>
      </c>
      <c r="F47" s="1201"/>
      <c r="G47" s="1201"/>
      <c r="H47" s="1202"/>
      <c r="I47" s="357" t="s">
        <v>489</v>
      </c>
      <c r="J47" s="358" t="s">
        <v>489</v>
      </c>
      <c r="K47" s="358" t="s">
        <v>489</v>
      </c>
      <c r="L47" s="358" t="s">
        <v>489</v>
      </c>
      <c r="M47" s="359" t="s">
        <v>489</v>
      </c>
    </row>
    <row r="48" spans="2:13" ht="27.75" customHeight="1" x14ac:dyDescent="0.15">
      <c r="B48" s="1186"/>
      <c r="C48" s="1187"/>
      <c r="D48" s="106"/>
      <c r="E48" s="1190" t="s">
        <v>38</v>
      </c>
      <c r="F48" s="1190"/>
      <c r="G48" s="1190"/>
      <c r="H48" s="1191"/>
      <c r="I48" s="357" t="s">
        <v>489</v>
      </c>
      <c r="J48" s="358" t="s">
        <v>489</v>
      </c>
      <c r="K48" s="358" t="s">
        <v>489</v>
      </c>
      <c r="L48" s="358" t="s">
        <v>489</v>
      </c>
      <c r="M48" s="359" t="s">
        <v>489</v>
      </c>
    </row>
    <row r="49" spans="2:13" ht="27.75" customHeight="1" x14ac:dyDescent="0.15">
      <c r="B49" s="1188"/>
      <c r="C49" s="1189"/>
      <c r="D49" s="106"/>
      <c r="E49" s="1190" t="s">
        <v>39</v>
      </c>
      <c r="F49" s="1190"/>
      <c r="G49" s="1190"/>
      <c r="H49" s="1191"/>
      <c r="I49" s="357" t="s">
        <v>489</v>
      </c>
      <c r="J49" s="358" t="s">
        <v>489</v>
      </c>
      <c r="K49" s="358" t="s">
        <v>489</v>
      </c>
      <c r="L49" s="358" t="s">
        <v>489</v>
      </c>
      <c r="M49" s="359" t="s">
        <v>489</v>
      </c>
    </row>
    <row r="50" spans="2:13" ht="27.75" customHeight="1" x14ac:dyDescent="0.15">
      <c r="B50" s="1184" t="s">
        <v>40</v>
      </c>
      <c r="C50" s="1185"/>
      <c r="D50" s="109"/>
      <c r="E50" s="1190" t="s">
        <v>41</v>
      </c>
      <c r="F50" s="1190"/>
      <c r="G50" s="1190"/>
      <c r="H50" s="1191"/>
      <c r="I50" s="357">
        <v>12820</v>
      </c>
      <c r="J50" s="358">
        <v>13523</v>
      </c>
      <c r="K50" s="358">
        <v>16576</v>
      </c>
      <c r="L50" s="358">
        <v>17047</v>
      </c>
      <c r="M50" s="359">
        <v>19762</v>
      </c>
    </row>
    <row r="51" spans="2:13" ht="27.75" customHeight="1" x14ac:dyDescent="0.15">
      <c r="B51" s="1186"/>
      <c r="C51" s="1187"/>
      <c r="D51" s="106"/>
      <c r="E51" s="1190" t="s">
        <v>42</v>
      </c>
      <c r="F51" s="1190"/>
      <c r="G51" s="1190"/>
      <c r="H51" s="1191"/>
      <c r="I51" s="357">
        <v>6044</v>
      </c>
      <c r="J51" s="358">
        <v>5990</v>
      </c>
      <c r="K51" s="358">
        <v>5788</v>
      </c>
      <c r="L51" s="358">
        <v>4309</v>
      </c>
      <c r="M51" s="359">
        <v>3823</v>
      </c>
    </row>
    <row r="52" spans="2:13" ht="27.75" customHeight="1" x14ac:dyDescent="0.15">
      <c r="B52" s="1188"/>
      <c r="C52" s="1189"/>
      <c r="D52" s="106"/>
      <c r="E52" s="1190" t="s">
        <v>43</v>
      </c>
      <c r="F52" s="1190"/>
      <c r="G52" s="1190"/>
      <c r="H52" s="1191"/>
      <c r="I52" s="357">
        <v>15399</v>
      </c>
      <c r="J52" s="358">
        <v>14539</v>
      </c>
      <c r="K52" s="358">
        <v>14059</v>
      </c>
      <c r="L52" s="358">
        <v>12744</v>
      </c>
      <c r="M52" s="359">
        <v>11450</v>
      </c>
    </row>
    <row r="53" spans="2:13" ht="27.75" customHeight="1" thickBot="1" x14ac:dyDescent="0.2">
      <c r="B53" s="1192" t="s">
        <v>19</v>
      </c>
      <c r="C53" s="1193"/>
      <c r="D53" s="110"/>
      <c r="E53" s="1194" t="s">
        <v>44</v>
      </c>
      <c r="F53" s="1194"/>
      <c r="G53" s="1194"/>
      <c r="H53" s="1195"/>
      <c r="I53" s="360">
        <v>-6195</v>
      </c>
      <c r="J53" s="361">
        <v>-7542</v>
      </c>
      <c r="K53" s="361">
        <v>-10763</v>
      </c>
      <c r="L53" s="361">
        <v>-10943</v>
      </c>
      <c r="M53" s="362">
        <v>-11763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osrbi6Ie7o9U4nuWM07Q7zZlLZdlMwfeigbgV2TEtj/7klIsmF8Z9vDFRWkYqJGhfzrS+I1KSZUgRHHHY8kuA==" saltValue="3DdQXLWdQmaxEsNsiKCA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8555</v>
      </c>
      <c r="G55" s="122">
        <v>7855</v>
      </c>
      <c r="H55" s="123">
        <v>9249</v>
      </c>
    </row>
    <row r="56" spans="2:8" ht="52.5" customHeight="1" x14ac:dyDescent="0.15">
      <c r="B56" s="124"/>
      <c r="C56" s="1213" t="s">
        <v>47</v>
      </c>
      <c r="D56" s="1213"/>
      <c r="E56" s="1214"/>
      <c r="F56" s="125" t="s">
        <v>489</v>
      </c>
      <c r="G56" s="125" t="s">
        <v>489</v>
      </c>
      <c r="H56" s="126" t="s">
        <v>489</v>
      </c>
    </row>
    <row r="57" spans="2:8" ht="53.25" customHeight="1" x14ac:dyDescent="0.15">
      <c r="B57" s="124"/>
      <c r="C57" s="1215" t="s">
        <v>48</v>
      </c>
      <c r="D57" s="1215"/>
      <c r="E57" s="1216"/>
      <c r="F57" s="127">
        <v>7638</v>
      </c>
      <c r="G57" s="127">
        <v>9064</v>
      </c>
      <c r="H57" s="128">
        <v>10199</v>
      </c>
    </row>
    <row r="58" spans="2:8" ht="45.75" customHeight="1" x14ac:dyDescent="0.15">
      <c r="B58" s="129"/>
      <c r="C58" s="1203" t="s">
        <v>562</v>
      </c>
      <c r="D58" s="1204"/>
      <c r="E58" s="1205"/>
      <c r="F58" s="130">
        <v>7412</v>
      </c>
      <c r="G58" s="130">
        <v>7412</v>
      </c>
      <c r="H58" s="131">
        <v>8447</v>
      </c>
    </row>
    <row r="59" spans="2:8" ht="45.75" customHeight="1" x14ac:dyDescent="0.15">
      <c r="B59" s="129"/>
      <c r="C59" s="1203" t="s">
        <v>563</v>
      </c>
      <c r="D59" s="1204"/>
      <c r="E59" s="1205"/>
      <c r="F59" s="130">
        <v>1042</v>
      </c>
      <c r="G59" s="130">
        <v>1043</v>
      </c>
      <c r="H59" s="131">
        <v>825</v>
      </c>
    </row>
    <row r="60" spans="2:8" ht="45.75" customHeight="1" x14ac:dyDescent="0.15">
      <c r="B60" s="129"/>
      <c r="C60" s="1203" t="s">
        <v>564</v>
      </c>
      <c r="D60" s="1204"/>
      <c r="E60" s="1205"/>
      <c r="F60" s="130">
        <v>323</v>
      </c>
      <c r="G60" s="130">
        <v>323</v>
      </c>
      <c r="H60" s="131">
        <v>533</v>
      </c>
    </row>
    <row r="61" spans="2:8" ht="45.75" customHeight="1" x14ac:dyDescent="0.15">
      <c r="B61" s="129"/>
      <c r="C61" s="1203" t="s">
        <v>565</v>
      </c>
      <c r="D61" s="1204"/>
      <c r="E61" s="1205"/>
      <c r="F61" s="130">
        <v>232</v>
      </c>
      <c r="G61" s="130">
        <v>211</v>
      </c>
      <c r="H61" s="131">
        <v>184</v>
      </c>
    </row>
    <row r="62" spans="2:8" ht="45.75" customHeight="1" thickBot="1" x14ac:dyDescent="0.2">
      <c r="B62" s="132"/>
      <c r="C62" s="1206" t="s">
        <v>566</v>
      </c>
      <c r="D62" s="1207"/>
      <c r="E62" s="1208"/>
      <c r="F62" s="363" t="s">
        <v>489</v>
      </c>
      <c r="G62" s="363" t="s">
        <v>489</v>
      </c>
      <c r="H62" s="133">
        <v>129</v>
      </c>
    </row>
    <row r="63" spans="2:8" ht="52.5" customHeight="1" thickBot="1" x14ac:dyDescent="0.2">
      <c r="B63" s="134"/>
      <c r="C63" s="1209" t="s">
        <v>49</v>
      </c>
      <c r="D63" s="1209"/>
      <c r="E63" s="1210"/>
      <c r="F63" s="135">
        <v>16193</v>
      </c>
      <c r="G63" s="135">
        <v>16919</v>
      </c>
      <c r="H63" s="136">
        <v>19449</v>
      </c>
    </row>
    <row r="64" spans="2:8" x14ac:dyDescent="0.15"/>
  </sheetData>
  <sheetProtection algorithmName="SHA-512" hashValue="YVBc7m/C/qnV1o/dt/hhHS7NG2xy7UiPsy2a1qg0BVq7FXj978MZP8ETkXKjhlnm7Nj90h8uDtgSi99YsGiRKw==" saltValue="faLyTDA1CgShX1/v659c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50</v>
      </c>
      <c r="E2" s="148"/>
      <c r="F2" s="149" t="s">
        <v>526</v>
      </c>
      <c r="G2" s="150"/>
      <c r="H2" s="151"/>
    </row>
    <row r="3" spans="1:8" x14ac:dyDescent="0.15">
      <c r="A3" s="147" t="s">
        <v>519</v>
      </c>
      <c r="B3" s="152"/>
      <c r="C3" s="153"/>
      <c r="D3" s="154">
        <v>48391</v>
      </c>
      <c r="E3" s="155"/>
      <c r="F3" s="156">
        <v>42836</v>
      </c>
      <c r="G3" s="157"/>
      <c r="H3" s="158"/>
    </row>
    <row r="4" spans="1:8" x14ac:dyDescent="0.15">
      <c r="A4" s="159"/>
      <c r="B4" s="160"/>
      <c r="C4" s="161"/>
      <c r="D4" s="162">
        <v>26167</v>
      </c>
      <c r="E4" s="163"/>
      <c r="F4" s="164">
        <v>22936</v>
      </c>
      <c r="G4" s="165"/>
      <c r="H4" s="166"/>
    </row>
    <row r="5" spans="1:8" x14ac:dyDescent="0.15">
      <c r="A5" s="147" t="s">
        <v>521</v>
      </c>
      <c r="B5" s="152"/>
      <c r="C5" s="153"/>
      <c r="D5" s="154">
        <v>20287</v>
      </c>
      <c r="E5" s="155"/>
      <c r="F5" s="156">
        <v>44161</v>
      </c>
      <c r="G5" s="157"/>
      <c r="H5" s="158"/>
    </row>
    <row r="6" spans="1:8" x14ac:dyDescent="0.15">
      <c r="A6" s="159"/>
      <c r="B6" s="160"/>
      <c r="C6" s="161"/>
      <c r="D6" s="162">
        <v>13734</v>
      </c>
      <c r="E6" s="163"/>
      <c r="F6" s="164">
        <v>23644</v>
      </c>
      <c r="G6" s="165"/>
      <c r="H6" s="166"/>
    </row>
    <row r="7" spans="1:8" x14ac:dyDescent="0.15">
      <c r="A7" s="147" t="s">
        <v>522</v>
      </c>
      <c r="B7" s="152"/>
      <c r="C7" s="153"/>
      <c r="D7" s="154">
        <v>22876</v>
      </c>
      <c r="E7" s="155"/>
      <c r="F7" s="156">
        <v>43955</v>
      </c>
      <c r="G7" s="157"/>
      <c r="H7" s="158"/>
    </row>
    <row r="8" spans="1:8" x14ac:dyDescent="0.15">
      <c r="A8" s="159"/>
      <c r="B8" s="160"/>
      <c r="C8" s="161"/>
      <c r="D8" s="162">
        <v>14617</v>
      </c>
      <c r="E8" s="163"/>
      <c r="F8" s="164">
        <v>21318</v>
      </c>
      <c r="G8" s="165"/>
      <c r="H8" s="166"/>
    </row>
    <row r="9" spans="1:8" x14ac:dyDescent="0.15">
      <c r="A9" s="147" t="s">
        <v>523</v>
      </c>
      <c r="B9" s="152"/>
      <c r="C9" s="153"/>
      <c r="D9" s="154">
        <v>26480</v>
      </c>
      <c r="E9" s="155"/>
      <c r="F9" s="156">
        <v>41921</v>
      </c>
      <c r="G9" s="157"/>
      <c r="H9" s="158"/>
    </row>
    <row r="10" spans="1:8" x14ac:dyDescent="0.15">
      <c r="A10" s="159"/>
      <c r="B10" s="160"/>
      <c r="C10" s="161"/>
      <c r="D10" s="162">
        <v>15966</v>
      </c>
      <c r="E10" s="163"/>
      <c r="F10" s="164">
        <v>21655</v>
      </c>
      <c r="G10" s="165"/>
      <c r="H10" s="166"/>
    </row>
    <row r="11" spans="1:8" x14ac:dyDescent="0.15">
      <c r="A11" s="147" t="s">
        <v>524</v>
      </c>
      <c r="B11" s="152"/>
      <c r="C11" s="153"/>
      <c r="D11" s="154">
        <v>49241</v>
      </c>
      <c r="E11" s="155"/>
      <c r="F11" s="156">
        <v>44585</v>
      </c>
      <c r="G11" s="157"/>
      <c r="H11" s="158"/>
    </row>
    <row r="12" spans="1:8" x14ac:dyDescent="0.15">
      <c r="A12" s="159"/>
      <c r="B12" s="160"/>
      <c r="C12" s="167"/>
      <c r="D12" s="162">
        <v>38800</v>
      </c>
      <c r="E12" s="163"/>
      <c r="F12" s="164">
        <v>23077</v>
      </c>
      <c r="G12" s="165"/>
      <c r="H12" s="166"/>
    </row>
    <row r="13" spans="1:8" x14ac:dyDescent="0.15">
      <c r="A13" s="147"/>
      <c r="B13" s="152"/>
      <c r="C13" s="168"/>
      <c r="D13" s="169">
        <v>33455</v>
      </c>
      <c r="E13" s="170"/>
      <c r="F13" s="171">
        <v>43492</v>
      </c>
      <c r="G13" s="172"/>
      <c r="H13" s="158"/>
    </row>
    <row r="14" spans="1:8" x14ac:dyDescent="0.15">
      <c r="A14" s="159"/>
      <c r="B14" s="160"/>
      <c r="C14" s="161"/>
      <c r="D14" s="162">
        <v>21857</v>
      </c>
      <c r="E14" s="163"/>
      <c r="F14" s="164">
        <v>22526</v>
      </c>
      <c r="G14" s="165"/>
      <c r="H14" s="166"/>
    </row>
    <row r="17" spans="1:11" x14ac:dyDescent="0.15">
      <c r="A17" s="143" t="s">
        <v>51</v>
      </c>
    </row>
    <row r="18" spans="1:11" x14ac:dyDescent="0.15">
      <c r="A18" s="173"/>
      <c r="B18" s="173" t="str">
        <f>実質収支比率等に係る経年分析!F$46</f>
        <v>R01</v>
      </c>
      <c r="C18" s="173" t="str">
        <f>実質収支比率等に係る経年分析!G$46</f>
        <v>R02</v>
      </c>
      <c r="D18" s="173" t="str">
        <f>実質収支比率等に係る経年分析!H$46</f>
        <v>R03</v>
      </c>
      <c r="E18" s="173" t="str">
        <f>実質収支比率等に係る経年分析!I$46</f>
        <v>R04</v>
      </c>
      <c r="F18" s="173" t="str">
        <f>実質収支比率等に係る経年分析!J$46</f>
        <v>R05</v>
      </c>
    </row>
    <row r="19" spans="1:11" x14ac:dyDescent="0.15">
      <c r="A19" s="173" t="s">
        <v>52</v>
      </c>
      <c r="B19" s="173">
        <f>ROUND(VALUE(SUBSTITUTE(実質収支比率等に係る経年分析!F$48,"▲","-")),2)</f>
        <v>6.09</v>
      </c>
      <c r="C19" s="173">
        <f>ROUND(VALUE(SUBSTITUTE(実質収支比率等に係る経年分析!G$48,"▲","-")),2)</f>
        <v>7.2</v>
      </c>
      <c r="D19" s="173">
        <f>ROUND(VALUE(SUBSTITUTE(実質収支比率等に係る経年分析!H$48,"▲","-")),2)</f>
        <v>14.09</v>
      </c>
      <c r="E19" s="173">
        <f>ROUND(VALUE(SUBSTITUTE(実質収支比率等に係る経年分析!I$48,"▲","-")),2)</f>
        <v>10.35</v>
      </c>
      <c r="F19" s="173">
        <f>ROUND(VALUE(SUBSTITUTE(実質収支比率等に係る経年分析!J$48,"▲","-")),2)</f>
        <v>8.0299999999999994</v>
      </c>
    </row>
    <row r="20" spans="1:11" x14ac:dyDescent="0.15">
      <c r="A20" s="173" t="s">
        <v>53</v>
      </c>
      <c r="B20" s="173">
        <f>ROUND(VALUE(SUBSTITUTE(実質収支比率等に係る経年分析!F$47,"▲","-")),2)</f>
        <v>23.75</v>
      </c>
      <c r="C20" s="173">
        <f>ROUND(VALUE(SUBSTITUTE(実質収支比率等に係る経年分析!G$47,"▲","-")),2)</f>
        <v>26.61</v>
      </c>
      <c r="D20" s="173">
        <f>ROUND(VALUE(SUBSTITUTE(実質収支比率等に係る経年分析!H$47,"▲","-")),2)</f>
        <v>37.200000000000003</v>
      </c>
      <c r="E20" s="173">
        <f>ROUND(VALUE(SUBSTITUTE(実質収支比率等に係る経年分析!I$47,"▲","-")),2)</f>
        <v>34.18</v>
      </c>
      <c r="F20" s="173">
        <f>ROUND(VALUE(SUBSTITUTE(実質収支比率等に係る経年分析!J$47,"▲","-")),2)</f>
        <v>39.51</v>
      </c>
    </row>
    <row r="21" spans="1:11" x14ac:dyDescent="0.15">
      <c r="A21" s="173" t="s">
        <v>54</v>
      </c>
      <c r="B21" s="173">
        <f>IF(ISNUMBER(VALUE(SUBSTITUTE(実質収支比率等に係る経年分析!F$49,"▲","-"))),ROUND(VALUE(SUBSTITUTE(実質収支比率等に係る経年分析!F$49,"▲","-")),2),NA())</f>
        <v>-0.5</v>
      </c>
      <c r="C21" s="173">
        <f>IF(ISNUMBER(VALUE(SUBSTITUTE(実質収支比率等に係る経年分析!G$49,"▲","-"))),ROUND(VALUE(SUBSTITUTE(実質収支比率等に係る経年分析!G$49,"▲","-")),2),NA())</f>
        <v>4.37</v>
      </c>
      <c r="D21" s="173">
        <f>IF(ISNUMBER(VALUE(SUBSTITUTE(実質収支比率等に係る経年分析!H$49,"▲","-"))),ROUND(VALUE(SUBSTITUTE(実質収支比率等に係る経年分析!H$49,"▲","-")),2),NA())</f>
        <v>19.03</v>
      </c>
      <c r="E21" s="173">
        <f>IF(ISNUMBER(VALUE(SUBSTITUTE(実質収支比率等に係る経年分析!I$49,"▲","-"))),ROUND(VALUE(SUBSTITUTE(実質収支比率等に係る経年分析!I$49,"▲","-")),2),NA())</f>
        <v>-6.79</v>
      </c>
      <c r="F21" s="173">
        <f>IF(ISNUMBER(VALUE(SUBSTITUTE(実質収支比率等に係る経年分析!J$49,"▲","-"))),ROUND(VALUE(SUBSTITUTE(実質収支比率等に係る経年分析!J$49,"▲","-")),2),NA())</f>
        <v>3.83</v>
      </c>
    </row>
    <row r="24" spans="1:11" x14ac:dyDescent="0.15">
      <c r="A24" s="143" t="s">
        <v>55</v>
      </c>
    </row>
    <row r="25" spans="1:11" x14ac:dyDescent="0.15">
      <c r="A25" s="174"/>
      <c r="B25" s="174" t="str">
        <f>連結実質赤字比率に係る赤字・黒字の構成分析!F$33</f>
        <v>R01</v>
      </c>
      <c r="C25" s="174"/>
      <c r="D25" s="174" t="str">
        <f>連結実質赤字比率に係る赤字・黒字の構成分析!G$33</f>
        <v>R02</v>
      </c>
      <c r="E25" s="174"/>
      <c r="F25" s="174" t="str">
        <f>連結実質赤字比率に係る赤字・黒字の構成分析!H$33</f>
        <v>R03</v>
      </c>
      <c r="G25" s="174"/>
      <c r="H25" s="174" t="str">
        <f>連結実質赤字比率に係る赤字・黒字の構成分析!I$33</f>
        <v>R04</v>
      </c>
      <c r="I25" s="174"/>
      <c r="J25" s="174" t="str">
        <f>連結実質赤字比率に係る赤字・黒字の構成分析!J$33</f>
        <v>R05</v>
      </c>
      <c r="K25" s="174"/>
    </row>
    <row r="26" spans="1:11" x14ac:dyDescent="0.15">
      <c r="A26" s="174"/>
      <c r="B26" s="174" t="s">
        <v>56</v>
      </c>
      <c r="C26" s="174" t="s">
        <v>57</v>
      </c>
      <c r="D26" s="174" t="s">
        <v>56</v>
      </c>
      <c r="E26" s="174" t="s">
        <v>57</v>
      </c>
      <c r="F26" s="174" t="s">
        <v>56</v>
      </c>
      <c r="G26" s="174" t="s">
        <v>57</v>
      </c>
      <c r="H26" s="174" t="s">
        <v>56</v>
      </c>
      <c r="I26" s="174" t="s">
        <v>57</v>
      </c>
      <c r="J26" s="174" t="s">
        <v>56</v>
      </c>
      <c r="K26" s="174" t="s">
        <v>57</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0.97</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str">
        <f>IF(連結実質赤字比率に係る赤字・黒字の構成分析!C$41="",NA(),連結実質赤字比率に係る赤字・黒字の構成分析!C$41)</f>
        <v>中神駅北側地域整備事業特別会計</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0.05</v>
      </c>
    </row>
    <row r="30" spans="1:11" x14ac:dyDescent="0.15">
      <c r="A30" s="174" t="str">
        <f>IF(連結実質赤字比率に係る赤字・黒字の構成分析!C$40="",NA(),連結実質赤字比率に係る赤字・黒字の構成分析!C$40)</f>
        <v>中神土地区画整理事業特別会計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0.21</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0.14000000000000001</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0.25</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0.21</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0.13</v>
      </c>
    </row>
    <row r="31" spans="1:11" x14ac:dyDescent="0.15">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0.12</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0.13</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0.26</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0.24</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0.14000000000000001</v>
      </c>
    </row>
    <row r="32" spans="1:11" x14ac:dyDescent="0.15">
      <c r="A32" s="174" t="str">
        <f>IF(連結実質赤字比率に係る赤字・黒字の構成分析!C$38="",NA(),連結実質赤字比率に係る赤字・黒字の構成分析!C$38)</f>
        <v>国民健康保険特別会計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1.04</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1.4</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1.22</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1.2</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0.68</v>
      </c>
    </row>
    <row r="33" spans="1:16" x14ac:dyDescent="0.15">
      <c r="A33" s="174" t="str">
        <f>IF(連結実質赤字比率に係る赤字・黒字の構成分析!C$37="",NA(),連結実質赤字比率に係る赤字・黒字の構成分析!C$37)</f>
        <v>介護保険特別会計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0.81</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1.46</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1.23</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1.59</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1.39</v>
      </c>
    </row>
    <row r="34" spans="1:16" x14ac:dyDescent="0.15">
      <c r="A34" s="174" t="str">
        <f>IF(連結実質赤字比率に係る赤字・黒字の構成分析!C$36="",NA(),連結実質赤字比率に係る赤字・黒字の構成分析!C$36)</f>
        <v>下水道事業会計</v>
      </c>
      <c r="B34" s="174" t="e">
        <f>IF(ROUND(VALUE(SUBSTITUTE(連結実質赤字比率に係る赤字・黒字の構成分析!F$36,"▲", "-")), 2) &lt; 0, ABS(ROUND(VALUE(SUBSTITUTE(連結実質赤字比率に係る赤字・黒字の構成分析!F$36,"▲", "-")), 2)), NA())</f>
        <v>#VALUE!</v>
      </c>
      <c r="C34" s="174" t="e">
        <f>IF(ROUND(VALUE(SUBSTITUTE(連結実質赤字比率に係る赤字・黒字の構成分析!F$36,"▲", "-")), 2) &gt;= 0, ABS(ROUND(VALUE(SUBSTITUTE(連結実質赤字比率に係る赤字・黒字の構成分析!F$36,"▲", "-")), 2)), NA())</f>
        <v>#VALUE!</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2.81</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3.73</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4.49</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6.26</v>
      </c>
    </row>
    <row r="35" spans="1:16" x14ac:dyDescent="0.15">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6.09</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7.19</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14.08</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10.34</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7.97</v>
      </c>
    </row>
    <row r="36" spans="1:16" x14ac:dyDescent="0.15">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13.17</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12.27</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13.08</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14.37</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15.44</v>
      </c>
    </row>
    <row r="39" spans="1:16" x14ac:dyDescent="0.15">
      <c r="A39" s="143" t="s">
        <v>58</v>
      </c>
    </row>
    <row r="40" spans="1:16" x14ac:dyDescent="0.15">
      <c r="A40" s="175"/>
      <c r="B40" s="175" t="str">
        <f>'実質公債費比率（分子）の構造'!K$44</f>
        <v>R01</v>
      </c>
      <c r="C40" s="175"/>
      <c r="D40" s="175"/>
      <c r="E40" s="175" t="str">
        <f>'実質公債費比率（分子）の構造'!L$44</f>
        <v>R02</v>
      </c>
      <c r="F40" s="175"/>
      <c r="G40" s="175"/>
      <c r="H40" s="175" t="str">
        <f>'実質公債費比率（分子）の構造'!M$44</f>
        <v>R03</v>
      </c>
      <c r="I40" s="175"/>
      <c r="J40" s="175"/>
      <c r="K40" s="175" t="str">
        <f>'実質公債費比率（分子）の構造'!N$44</f>
        <v>R04</v>
      </c>
      <c r="L40" s="175"/>
      <c r="M40" s="175"/>
      <c r="N40" s="175" t="str">
        <f>'実質公債費比率（分子）の構造'!O$44</f>
        <v>R05</v>
      </c>
      <c r="O40" s="175"/>
      <c r="P40" s="175"/>
    </row>
    <row r="41" spans="1:16" x14ac:dyDescent="0.15">
      <c r="A41" s="175"/>
      <c r="B41" s="175" t="s">
        <v>59</v>
      </c>
      <c r="C41" s="175"/>
      <c r="D41" s="175" t="s">
        <v>60</v>
      </c>
      <c r="E41" s="175" t="s">
        <v>59</v>
      </c>
      <c r="F41" s="175"/>
      <c r="G41" s="175" t="s">
        <v>60</v>
      </c>
      <c r="H41" s="175" t="s">
        <v>59</v>
      </c>
      <c r="I41" s="175"/>
      <c r="J41" s="175" t="s">
        <v>60</v>
      </c>
      <c r="K41" s="175" t="s">
        <v>59</v>
      </c>
      <c r="L41" s="175"/>
      <c r="M41" s="175" t="s">
        <v>60</v>
      </c>
      <c r="N41" s="175" t="s">
        <v>59</v>
      </c>
      <c r="O41" s="175"/>
      <c r="P41" s="175" t="s">
        <v>60</v>
      </c>
    </row>
    <row r="42" spans="1:16" x14ac:dyDescent="0.15">
      <c r="A42" s="175" t="s">
        <v>61</v>
      </c>
      <c r="B42" s="175"/>
      <c r="C42" s="175"/>
      <c r="D42" s="175">
        <f>'実質公債費比率（分子）の構造'!K$52</f>
        <v>2485</v>
      </c>
      <c r="E42" s="175"/>
      <c r="F42" s="175"/>
      <c r="G42" s="175">
        <f>'実質公債費比率（分子）の構造'!L$52</f>
        <v>2391</v>
      </c>
      <c r="H42" s="175"/>
      <c r="I42" s="175"/>
      <c r="J42" s="175">
        <f>'実質公債費比率（分子）の構造'!M$52</f>
        <v>2320</v>
      </c>
      <c r="K42" s="175"/>
      <c r="L42" s="175"/>
      <c r="M42" s="175">
        <f>'実質公債費比率（分子）の構造'!N$52</f>
        <v>2187</v>
      </c>
      <c r="N42" s="175"/>
      <c r="O42" s="175"/>
      <c r="P42" s="175">
        <f>'実質公債費比率（分子）の構造'!O$52</f>
        <v>2052</v>
      </c>
    </row>
    <row r="43" spans="1:16" x14ac:dyDescent="0.15">
      <c r="A43" s="175" t="s">
        <v>16</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x14ac:dyDescent="0.15">
      <c r="A44" s="175" t="s">
        <v>62</v>
      </c>
      <c r="B44" s="175">
        <f>'実質公債費比率（分子）の構造'!K$50</f>
        <v>8</v>
      </c>
      <c r="C44" s="175"/>
      <c r="D44" s="175"/>
      <c r="E44" s="175">
        <f>'実質公債費比率（分子）の構造'!L$50</f>
        <v>8</v>
      </c>
      <c r="F44" s="175"/>
      <c r="G44" s="175"/>
      <c r="H44" s="175">
        <f>'実質公債費比率（分子）の構造'!M$50</f>
        <v>8</v>
      </c>
      <c r="I44" s="175"/>
      <c r="J44" s="175"/>
      <c r="K44" s="175" t="str">
        <f>'実質公債費比率（分子）の構造'!N$50</f>
        <v>-</v>
      </c>
      <c r="L44" s="175"/>
      <c r="M44" s="175"/>
      <c r="N44" s="175" t="str">
        <f>'実質公債費比率（分子）の構造'!O$50</f>
        <v>-</v>
      </c>
      <c r="O44" s="175"/>
      <c r="P44" s="175"/>
    </row>
    <row r="45" spans="1:16" x14ac:dyDescent="0.15">
      <c r="A45" s="175" t="s">
        <v>63</v>
      </c>
      <c r="B45" s="175">
        <f>'実質公債費比率（分子）の構造'!K$49</f>
        <v>34</v>
      </c>
      <c r="C45" s="175"/>
      <c r="D45" s="175"/>
      <c r="E45" s="175">
        <f>'実質公債費比率（分子）の構造'!L$49</f>
        <v>14</v>
      </c>
      <c r="F45" s="175"/>
      <c r="G45" s="175"/>
      <c r="H45" s="175">
        <f>'実質公債費比率（分子）の構造'!M$49</f>
        <v>1</v>
      </c>
      <c r="I45" s="175"/>
      <c r="J45" s="175"/>
      <c r="K45" s="175">
        <f>'実質公債費比率（分子）の構造'!N$49</f>
        <v>1</v>
      </c>
      <c r="L45" s="175"/>
      <c r="M45" s="175"/>
      <c r="N45" s="175">
        <f>'実質公債費比率（分子）の構造'!O$49</f>
        <v>1</v>
      </c>
      <c r="O45" s="175"/>
      <c r="P45" s="175"/>
    </row>
    <row r="46" spans="1:16" x14ac:dyDescent="0.15">
      <c r="A46" s="175" t="s">
        <v>64</v>
      </c>
      <c r="B46" s="175">
        <f>'実質公債費比率（分子）の構造'!K$48</f>
        <v>437</v>
      </c>
      <c r="C46" s="175"/>
      <c r="D46" s="175"/>
      <c r="E46" s="175">
        <f>'実質公債費比率（分子）の構造'!L$48</f>
        <v>399</v>
      </c>
      <c r="F46" s="175"/>
      <c r="G46" s="175"/>
      <c r="H46" s="175">
        <f>'実質公債費比率（分子）の構造'!M$48</f>
        <v>372</v>
      </c>
      <c r="I46" s="175"/>
      <c r="J46" s="175"/>
      <c r="K46" s="175">
        <f>'実質公債費比率（分子）の構造'!N$48</f>
        <v>348</v>
      </c>
      <c r="L46" s="175"/>
      <c r="M46" s="175"/>
      <c r="N46" s="175">
        <f>'実質公債費比率（分子）の構造'!O$48</f>
        <v>321</v>
      </c>
      <c r="O46" s="175"/>
      <c r="P46" s="175"/>
    </row>
    <row r="47" spans="1:16" x14ac:dyDescent="0.15">
      <c r="A47" s="175" t="s">
        <v>12</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65</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66</v>
      </c>
      <c r="B49" s="175">
        <f>'実質公債費比率（分子）の構造'!K$45</f>
        <v>2125</v>
      </c>
      <c r="C49" s="175"/>
      <c r="D49" s="175"/>
      <c r="E49" s="175">
        <f>'実質公債費比率（分子）の構造'!L$45</f>
        <v>2075</v>
      </c>
      <c r="F49" s="175"/>
      <c r="G49" s="175"/>
      <c r="H49" s="175">
        <f>'実質公債費比率（分子）の構造'!M$45</f>
        <v>1961</v>
      </c>
      <c r="I49" s="175"/>
      <c r="J49" s="175"/>
      <c r="K49" s="175">
        <f>'実質公債費比率（分子）の構造'!N$45</f>
        <v>1909</v>
      </c>
      <c r="L49" s="175"/>
      <c r="M49" s="175"/>
      <c r="N49" s="175">
        <f>'実質公債費比率（分子）の構造'!O$45</f>
        <v>1829</v>
      </c>
      <c r="O49" s="175"/>
      <c r="P49" s="175"/>
    </row>
    <row r="50" spans="1:16" x14ac:dyDescent="0.15">
      <c r="A50" s="175" t="s">
        <v>67</v>
      </c>
      <c r="B50" s="175" t="e">
        <f>NA()</f>
        <v>#N/A</v>
      </c>
      <c r="C50" s="175">
        <f>IF(ISNUMBER('実質公債費比率（分子）の構造'!K$53),'実質公債費比率（分子）の構造'!K$53,NA())</f>
        <v>119</v>
      </c>
      <c r="D50" s="175" t="e">
        <f>NA()</f>
        <v>#N/A</v>
      </c>
      <c r="E50" s="175" t="e">
        <f>NA()</f>
        <v>#N/A</v>
      </c>
      <c r="F50" s="175">
        <f>IF(ISNUMBER('実質公債費比率（分子）の構造'!L$53),'実質公債費比率（分子）の構造'!L$53,NA())</f>
        <v>105</v>
      </c>
      <c r="G50" s="175" t="e">
        <f>NA()</f>
        <v>#N/A</v>
      </c>
      <c r="H50" s="175" t="e">
        <f>NA()</f>
        <v>#N/A</v>
      </c>
      <c r="I50" s="175">
        <f>IF(ISNUMBER('実質公債費比率（分子）の構造'!M$53),'実質公債費比率（分子）の構造'!M$53,NA())</f>
        <v>22</v>
      </c>
      <c r="J50" s="175" t="e">
        <f>NA()</f>
        <v>#N/A</v>
      </c>
      <c r="K50" s="175" t="e">
        <f>NA()</f>
        <v>#N/A</v>
      </c>
      <c r="L50" s="175">
        <f>IF(ISNUMBER('実質公債費比率（分子）の構造'!N$53),'実質公債費比率（分子）の構造'!N$53,NA())</f>
        <v>71</v>
      </c>
      <c r="M50" s="175" t="e">
        <f>NA()</f>
        <v>#N/A</v>
      </c>
      <c r="N50" s="175" t="e">
        <f>NA()</f>
        <v>#N/A</v>
      </c>
      <c r="O50" s="175">
        <f>IF(ISNUMBER('実質公債費比率（分子）の構造'!O$53),'実質公債費比率（分子）の構造'!O$53,NA())</f>
        <v>99</v>
      </c>
      <c r="P50" s="175" t="e">
        <f>NA()</f>
        <v>#N/A</v>
      </c>
    </row>
    <row r="53" spans="1:16" x14ac:dyDescent="0.15">
      <c r="A53" s="143" t="s">
        <v>68</v>
      </c>
    </row>
    <row r="54" spans="1:16" x14ac:dyDescent="0.15">
      <c r="A54" s="174"/>
      <c r="B54" s="174" t="str">
        <f>'将来負担比率（分子）の構造'!I$40</f>
        <v>R01</v>
      </c>
      <c r="C54" s="174"/>
      <c r="D54" s="174"/>
      <c r="E54" s="174" t="str">
        <f>'将来負担比率（分子）の構造'!J$40</f>
        <v>R02</v>
      </c>
      <c r="F54" s="174"/>
      <c r="G54" s="174"/>
      <c r="H54" s="174" t="str">
        <f>'将来負担比率（分子）の構造'!K$40</f>
        <v>R03</v>
      </c>
      <c r="I54" s="174"/>
      <c r="J54" s="174"/>
      <c r="K54" s="174" t="str">
        <f>'将来負担比率（分子）の構造'!L$40</f>
        <v>R04</v>
      </c>
      <c r="L54" s="174"/>
      <c r="M54" s="174"/>
      <c r="N54" s="174" t="str">
        <f>'将来負担比率（分子）の構造'!M$40</f>
        <v>R05</v>
      </c>
      <c r="O54" s="174"/>
      <c r="P54" s="174"/>
    </row>
    <row r="55" spans="1:16" x14ac:dyDescent="0.15">
      <c r="A55" s="174"/>
      <c r="B55" s="174" t="s">
        <v>69</v>
      </c>
      <c r="C55" s="174"/>
      <c r="D55" s="174" t="s">
        <v>70</v>
      </c>
      <c r="E55" s="174" t="s">
        <v>69</v>
      </c>
      <c r="F55" s="174"/>
      <c r="G55" s="174" t="s">
        <v>70</v>
      </c>
      <c r="H55" s="174" t="s">
        <v>69</v>
      </c>
      <c r="I55" s="174"/>
      <c r="J55" s="174" t="s">
        <v>70</v>
      </c>
      <c r="K55" s="174" t="s">
        <v>69</v>
      </c>
      <c r="L55" s="174"/>
      <c r="M55" s="174" t="s">
        <v>70</v>
      </c>
      <c r="N55" s="174" t="s">
        <v>69</v>
      </c>
      <c r="O55" s="174"/>
      <c r="P55" s="174" t="s">
        <v>70</v>
      </c>
    </row>
    <row r="56" spans="1:16" x14ac:dyDescent="0.15">
      <c r="A56" s="174" t="s">
        <v>43</v>
      </c>
      <c r="B56" s="174"/>
      <c r="C56" s="174"/>
      <c r="D56" s="174">
        <f>'将来負担比率（分子）の構造'!I$52</f>
        <v>15399</v>
      </c>
      <c r="E56" s="174"/>
      <c r="F56" s="174"/>
      <c r="G56" s="174">
        <f>'将来負担比率（分子）の構造'!J$52</f>
        <v>14539</v>
      </c>
      <c r="H56" s="174"/>
      <c r="I56" s="174"/>
      <c r="J56" s="174">
        <f>'将来負担比率（分子）の構造'!K$52</f>
        <v>14059</v>
      </c>
      <c r="K56" s="174"/>
      <c r="L56" s="174"/>
      <c r="M56" s="174">
        <f>'将来負担比率（分子）の構造'!L$52</f>
        <v>12744</v>
      </c>
      <c r="N56" s="174"/>
      <c r="O56" s="174"/>
      <c r="P56" s="174">
        <f>'将来負担比率（分子）の構造'!M$52</f>
        <v>11450</v>
      </c>
    </row>
    <row r="57" spans="1:16" x14ac:dyDescent="0.15">
      <c r="A57" s="174" t="s">
        <v>42</v>
      </c>
      <c r="B57" s="174"/>
      <c r="C57" s="174"/>
      <c r="D57" s="174">
        <f>'将来負担比率（分子）の構造'!I$51</f>
        <v>6044</v>
      </c>
      <c r="E57" s="174"/>
      <c r="F57" s="174"/>
      <c r="G57" s="174">
        <f>'将来負担比率（分子）の構造'!J$51</f>
        <v>5990</v>
      </c>
      <c r="H57" s="174"/>
      <c r="I57" s="174"/>
      <c r="J57" s="174">
        <f>'将来負担比率（分子）の構造'!K$51</f>
        <v>5788</v>
      </c>
      <c r="K57" s="174"/>
      <c r="L57" s="174"/>
      <c r="M57" s="174">
        <f>'将来負担比率（分子）の構造'!L$51</f>
        <v>4309</v>
      </c>
      <c r="N57" s="174"/>
      <c r="O57" s="174"/>
      <c r="P57" s="174">
        <f>'将来負担比率（分子）の構造'!M$51</f>
        <v>3823</v>
      </c>
    </row>
    <row r="58" spans="1:16" x14ac:dyDescent="0.15">
      <c r="A58" s="174" t="s">
        <v>41</v>
      </c>
      <c r="B58" s="174"/>
      <c r="C58" s="174"/>
      <c r="D58" s="174">
        <f>'将来負担比率（分子）の構造'!I$50</f>
        <v>12820</v>
      </c>
      <c r="E58" s="174"/>
      <c r="F58" s="174"/>
      <c r="G58" s="174">
        <f>'将来負担比率（分子）の構造'!J$50</f>
        <v>13523</v>
      </c>
      <c r="H58" s="174"/>
      <c r="I58" s="174"/>
      <c r="J58" s="174">
        <f>'将来負担比率（分子）の構造'!K$50</f>
        <v>16576</v>
      </c>
      <c r="K58" s="174"/>
      <c r="L58" s="174"/>
      <c r="M58" s="174">
        <f>'将来負担比率（分子）の構造'!L$50</f>
        <v>17047</v>
      </c>
      <c r="N58" s="174"/>
      <c r="O58" s="174"/>
      <c r="P58" s="174">
        <f>'将来負担比率（分子）の構造'!M$50</f>
        <v>19762</v>
      </c>
    </row>
    <row r="59" spans="1:16" x14ac:dyDescent="0.15">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35</v>
      </c>
      <c r="B62" s="174">
        <f>'将来負担比率（分子）の構造'!I$45</f>
        <v>5312</v>
      </c>
      <c r="C62" s="174"/>
      <c r="D62" s="174"/>
      <c r="E62" s="174">
        <f>'将来負担比率（分子）の構造'!J$45</f>
        <v>5067</v>
      </c>
      <c r="F62" s="174"/>
      <c r="G62" s="174"/>
      <c r="H62" s="174">
        <f>'将来負担比率（分子）の構造'!K$45</f>
        <v>4983</v>
      </c>
      <c r="I62" s="174"/>
      <c r="J62" s="174"/>
      <c r="K62" s="174">
        <f>'将来負担比率（分子）の構造'!L$45</f>
        <v>4881</v>
      </c>
      <c r="L62" s="174"/>
      <c r="M62" s="174"/>
      <c r="N62" s="174">
        <f>'将来負担比率（分子）の構造'!M$45</f>
        <v>4927</v>
      </c>
      <c r="O62" s="174"/>
      <c r="P62" s="174"/>
    </row>
    <row r="63" spans="1:16" x14ac:dyDescent="0.15">
      <c r="A63" s="174" t="s">
        <v>34</v>
      </c>
      <c r="B63" s="174">
        <f>'将来負担比率（分子）の構造'!I$44</f>
        <v>22</v>
      </c>
      <c r="C63" s="174"/>
      <c r="D63" s="174"/>
      <c r="E63" s="174">
        <f>'将来負担比率（分子）の構造'!J$44</f>
        <v>7</v>
      </c>
      <c r="F63" s="174"/>
      <c r="G63" s="174"/>
      <c r="H63" s="174">
        <f>'将来負担比率（分子）の構造'!K$44</f>
        <v>6</v>
      </c>
      <c r="I63" s="174"/>
      <c r="J63" s="174"/>
      <c r="K63" s="174">
        <f>'将来負担比率（分子）の構造'!L$44</f>
        <v>5</v>
      </c>
      <c r="L63" s="174"/>
      <c r="M63" s="174"/>
      <c r="N63" s="174">
        <f>'将来負担比率（分子）の構造'!M$44</f>
        <v>4</v>
      </c>
      <c r="O63" s="174"/>
      <c r="P63" s="174"/>
    </row>
    <row r="64" spans="1:16" x14ac:dyDescent="0.15">
      <c r="A64" s="174" t="s">
        <v>33</v>
      </c>
      <c r="B64" s="174">
        <f>'将来負担比率（分子）の構造'!I$43</f>
        <v>3117</v>
      </c>
      <c r="C64" s="174"/>
      <c r="D64" s="174"/>
      <c r="E64" s="174">
        <f>'将来負担比率（分子）の構造'!J$43</f>
        <v>2877</v>
      </c>
      <c r="F64" s="174"/>
      <c r="G64" s="174"/>
      <c r="H64" s="174">
        <f>'将来負担比率（分子）の構造'!K$43</f>
        <v>2639</v>
      </c>
      <c r="I64" s="174"/>
      <c r="J64" s="174"/>
      <c r="K64" s="174">
        <f>'将来負担比率（分子）の構造'!L$43</f>
        <v>1914</v>
      </c>
      <c r="L64" s="174"/>
      <c r="M64" s="174"/>
      <c r="N64" s="174">
        <f>'将来負担比率（分子）の構造'!M$43</f>
        <v>1873</v>
      </c>
      <c r="O64" s="174"/>
      <c r="P64" s="174"/>
    </row>
    <row r="65" spans="1:16" x14ac:dyDescent="0.15">
      <c r="A65" s="174" t="s">
        <v>32</v>
      </c>
      <c r="B65" s="174">
        <f>'将来負担比率（分子）の構造'!I$42</f>
        <v>16</v>
      </c>
      <c r="C65" s="174"/>
      <c r="D65" s="174"/>
      <c r="E65" s="174">
        <f>'将来負担比率（分子）の構造'!J$42</f>
        <v>8</v>
      </c>
      <c r="F65" s="174"/>
      <c r="G65" s="174"/>
      <c r="H65" s="174" t="str">
        <f>'将来負担比率（分子）の構造'!K$42</f>
        <v>-</v>
      </c>
      <c r="I65" s="174"/>
      <c r="J65" s="174"/>
      <c r="K65" s="174">
        <f>'将来負担比率（分子）の構造'!L$42</f>
        <v>129</v>
      </c>
      <c r="L65" s="174"/>
      <c r="M65" s="174"/>
      <c r="N65" s="174" t="str">
        <f>'将来負担比率（分子）の構造'!M$42</f>
        <v>-</v>
      </c>
      <c r="O65" s="174"/>
      <c r="P65" s="174"/>
    </row>
    <row r="66" spans="1:16" x14ac:dyDescent="0.15">
      <c r="A66" s="174" t="s">
        <v>31</v>
      </c>
      <c r="B66" s="174">
        <f>'将来負担比率（分子）の構造'!I$41</f>
        <v>19601</v>
      </c>
      <c r="C66" s="174"/>
      <c r="D66" s="174"/>
      <c r="E66" s="174">
        <f>'将来負担比率（分子）の構造'!J$41</f>
        <v>18551</v>
      </c>
      <c r="F66" s="174"/>
      <c r="G66" s="174"/>
      <c r="H66" s="174">
        <f>'将来負担比率（分子）の構造'!K$41</f>
        <v>18031</v>
      </c>
      <c r="I66" s="174"/>
      <c r="J66" s="174"/>
      <c r="K66" s="174">
        <f>'将来負担比率（分子）の構造'!L$41</f>
        <v>16227</v>
      </c>
      <c r="L66" s="174"/>
      <c r="M66" s="174"/>
      <c r="N66" s="174">
        <f>'将来負担比率（分子）の構造'!M$41</f>
        <v>16468</v>
      </c>
      <c r="O66" s="174"/>
      <c r="P66" s="174"/>
    </row>
    <row r="67" spans="1:16" x14ac:dyDescent="0.15">
      <c r="A67" s="174" t="s">
        <v>71</v>
      </c>
      <c r="B67" s="174" t="e">
        <f>NA()</f>
        <v>#N/A</v>
      </c>
      <c r="C67" s="174">
        <f>IF(ISNUMBER('将来負担比率（分子）の構造'!I$53), IF('将来負担比率（分子）の構造'!I$53 &lt; 0, 0, '将来負担比率（分子）の構造'!I$53), NA())</f>
        <v>0</v>
      </c>
      <c r="D67" s="174" t="e">
        <f>NA()</f>
        <v>#N/A</v>
      </c>
      <c r="E67" s="174" t="e">
        <f>NA()</f>
        <v>#N/A</v>
      </c>
      <c r="F67" s="174">
        <f>IF(ISNUMBER('将来負担比率（分子）の構造'!J$53), IF('将来負担比率（分子）の構造'!J$53 &lt; 0, 0, '将来負担比率（分子）の構造'!J$53), NA())</f>
        <v>0</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15">
      <c r="A70" s="176" t="s">
        <v>72</v>
      </c>
      <c r="B70" s="176"/>
      <c r="C70" s="176"/>
      <c r="D70" s="176"/>
      <c r="E70" s="176"/>
      <c r="F70" s="176"/>
    </row>
    <row r="71" spans="1:16" x14ac:dyDescent="0.15">
      <c r="A71" s="177"/>
      <c r="B71" s="177" t="str">
        <f>基金残高に係る経年分析!F54</f>
        <v>R03</v>
      </c>
      <c r="C71" s="177" t="str">
        <f>基金残高に係る経年分析!G54</f>
        <v>R04</v>
      </c>
      <c r="D71" s="177" t="str">
        <f>基金残高に係る経年分析!H54</f>
        <v>R05</v>
      </c>
    </row>
    <row r="72" spans="1:16" x14ac:dyDescent="0.15">
      <c r="A72" s="177" t="s">
        <v>73</v>
      </c>
      <c r="B72" s="178">
        <f>基金残高に係る経年分析!F55</f>
        <v>8555</v>
      </c>
      <c r="C72" s="178">
        <f>基金残高に係る経年分析!G55</f>
        <v>7855</v>
      </c>
      <c r="D72" s="178">
        <f>基金残高に係る経年分析!H55</f>
        <v>9249</v>
      </c>
    </row>
    <row r="73" spans="1:16" x14ac:dyDescent="0.15">
      <c r="A73" s="177" t="s">
        <v>74</v>
      </c>
      <c r="B73" s="178" t="str">
        <f>基金残高に係る経年分析!F56</f>
        <v>-</v>
      </c>
      <c r="C73" s="178" t="str">
        <f>基金残高に係る経年分析!G56</f>
        <v>-</v>
      </c>
      <c r="D73" s="178" t="str">
        <f>基金残高に係る経年分析!H56</f>
        <v>-</v>
      </c>
    </row>
    <row r="74" spans="1:16" x14ac:dyDescent="0.15">
      <c r="A74" s="177" t="s">
        <v>75</v>
      </c>
      <c r="B74" s="178">
        <f>基金残高に係る経年分析!F57</f>
        <v>7638</v>
      </c>
      <c r="C74" s="178">
        <f>基金残高に係る経年分析!G57</f>
        <v>9064</v>
      </c>
      <c r="D74" s="178">
        <f>基金残高に係る経年分析!H57</f>
        <v>10199</v>
      </c>
    </row>
  </sheetData>
  <sheetProtection algorithmName="SHA-512" hashValue="atzQ4TJAyCk8frDMVPiF4SLvGnTlbkY89x52E6NJPgu8ImPWbc36ifPmDqRDr2VlU7KYhhd7+kzPM+MPNNQK/A==" saltValue="/nxbbOLZooDz8is8aH+G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x14ac:dyDescent="0.2">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17" t="s">
        <v>202</v>
      </c>
      <c r="DI1" s="718"/>
      <c r="DJ1" s="718"/>
      <c r="DK1" s="718"/>
      <c r="DL1" s="718"/>
      <c r="DM1" s="718"/>
      <c r="DN1" s="719"/>
      <c r="DO1" s="213"/>
      <c r="DP1" s="717" t="s">
        <v>203</v>
      </c>
      <c r="DQ1" s="718"/>
      <c r="DR1" s="718"/>
      <c r="DS1" s="718"/>
      <c r="DT1" s="718"/>
      <c r="DU1" s="718"/>
      <c r="DV1" s="718"/>
      <c r="DW1" s="718"/>
      <c r="DX1" s="718"/>
      <c r="DY1" s="718"/>
      <c r="DZ1" s="718"/>
      <c r="EA1" s="718"/>
      <c r="EB1" s="718"/>
      <c r="EC1" s="719"/>
      <c r="ED1" s="212"/>
      <c r="EE1" s="212"/>
      <c r="EF1" s="212"/>
      <c r="EG1" s="212"/>
      <c r="EH1" s="212"/>
      <c r="EI1" s="212"/>
      <c r="EJ1" s="212"/>
      <c r="EK1" s="212"/>
      <c r="EL1" s="212"/>
      <c r="EM1" s="212"/>
    </row>
    <row r="2" spans="2:143" ht="22.5" customHeight="1" x14ac:dyDescent="0.15">
      <c r="B2" s="214" t="s">
        <v>204</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22529312</v>
      </c>
      <c r="S5" s="677"/>
      <c r="T5" s="677"/>
      <c r="U5" s="677"/>
      <c r="V5" s="677"/>
      <c r="W5" s="677"/>
      <c r="X5" s="677"/>
      <c r="Y5" s="702"/>
      <c r="Z5" s="715">
        <v>40.700000000000003</v>
      </c>
      <c r="AA5" s="715"/>
      <c r="AB5" s="715"/>
      <c r="AC5" s="715"/>
      <c r="AD5" s="716">
        <v>20911515</v>
      </c>
      <c r="AE5" s="716"/>
      <c r="AF5" s="716"/>
      <c r="AG5" s="716"/>
      <c r="AH5" s="716"/>
      <c r="AI5" s="716"/>
      <c r="AJ5" s="716"/>
      <c r="AK5" s="716"/>
      <c r="AL5" s="703">
        <v>81.7</v>
      </c>
      <c r="AM5" s="685"/>
      <c r="AN5" s="685"/>
      <c r="AO5" s="704"/>
      <c r="AP5" s="679" t="s">
        <v>216</v>
      </c>
      <c r="AQ5" s="680"/>
      <c r="AR5" s="680"/>
      <c r="AS5" s="680"/>
      <c r="AT5" s="680"/>
      <c r="AU5" s="680"/>
      <c r="AV5" s="680"/>
      <c r="AW5" s="680"/>
      <c r="AX5" s="680"/>
      <c r="AY5" s="680"/>
      <c r="AZ5" s="680"/>
      <c r="BA5" s="680"/>
      <c r="BB5" s="680"/>
      <c r="BC5" s="680"/>
      <c r="BD5" s="680"/>
      <c r="BE5" s="680"/>
      <c r="BF5" s="681"/>
      <c r="BG5" s="621">
        <v>20911515</v>
      </c>
      <c r="BH5" s="622"/>
      <c r="BI5" s="622"/>
      <c r="BJ5" s="622"/>
      <c r="BK5" s="622"/>
      <c r="BL5" s="622"/>
      <c r="BM5" s="622"/>
      <c r="BN5" s="623"/>
      <c r="BO5" s="659">
        <v>92.8</v>
      </c>
      <c r="BP5" s="659"/>
      <c r="BQ5" s="659"/>
      <c r="BR5" s="659"/>
      <c r="BS5" s="660">
        <v>735337</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179671</v>
      </c>
      <c r="S6" s="622"/>
      <c r="T6" s="622"/>
      <c r="U6" s="622"/>
      <c r="V6" s="622"/>
      <c r="W6" s="622"/>
      <c r="X6" s="622"/>
      <c r="Y6" s="623"/>
      <c r="Z6" s="659">
        <v>0.3</v>
      </c>
      <c r="AA6" s="659"/>
      <c r="AB6" s="659"/>
      <c r="AC6" s="659"/>
      <c r="AD6" s="660">
        <v>179671</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20911515</v>
      </c>
      <c r="BH6" s="622"/>
      <c r="BI6" s="622"/>
      <c r="BJ6" s="622"/>
      <c r="BK6" s="622"/>
      <c r="BL6" s="622"/>
      <c r="BM6" s="622"/>
      <c r="BN6" s="623"/>
      <c r="BO6" s="659">
        <v>92.8</v>
      </c>
      <c r="BP6" s="659"/>
      <c r="BQ6" s="659"/>
      <c r="BR6" s="659"/>
      <c r="BS6" s="660">
        <v>735337</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339367</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336842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31059</v>
      </c>
      <c r="S7" s="622"/>
      <c r="T7" s="622"/>
      <c r="U7" s="622"/>
      <c r="V7" s="622"/>
      <c r="W7" s="622"/>
      <c r="X7" s="622"/>
      <c r="Y7" s="623"/>
      <c r="Z7" s="659">
        <v>0.1</v>
      </c>
      <c r="AA7" s="659"/>
      <c r="AB7" s="659"/>
      <c r="AC7" s="659"/>
      <c r="AD7" s="660">
        <v>31059</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10870666</v>
      </c>
      <c r="BH7" s="622"/>
      <c r="BI7" s="622"/>
      <c r="BJ7" s="622"/>
      <c r="BK7" s="622"/>
      <c r="BL7" s="622"/>
      <c r="BM7" s="622"/>
      <c r="BN7" s="623"/>
      <c r="BO7" s="659">
        <v>48.3</v>
      </c>
      <c r="BP7" s="659"/>
      <c r="BQ7" s="659"/>
      <c r="BR7" s="659"/>
      <c r="BS7" s="660">
        <v>735337</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9031592</v>
      </c>
      <c r="CS7" s="622"/>
      <c r="CT7" s="622"/>
      <c r="CU7" s="622"/>
      <c r="CV7" s="622"/>
      <c r="CW7" s="622"/>
      <c r="CX7" s="622"/>
      <c r="CY7" s="623"/>
      <c r="CZ7" s="659">
        <v>17</v>
      </c>
      <c r="DA7" s="659"/>
      <c r="DB7" s="659"/>
      <c r="DC7" s="659"/>
      <c r="DD7" s="627">
        <v>1071404</v>
      </c>
      <c r="DE7" s="622"/>
      <c r="DF7" s="622"/>
      <c r="DG7" s="622"/>
      <c r="DH7" s="622"/>
      <c r="DI7" s="622"/>
      <c r="DJ7" s="622"/>
      <c r="DK7" s="622"/>
      <c r="DL7" s="622"/>
      <c r="DM7" s="622"/>
      <c r="DN7" s="622"/>
      <c r="DO7" s="622"/>
      <c r="DP7" s="623"/>
      <c r="DQ7" s="627">
        <v>7505406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165256</v>
      </c>
      <c r="S8" s="622"/>
      <c r="T8" s="622"/>
      <c r="U8" s="622"/>
      <c r="V8" s="622"/>
      <c r="W8" s="622"/>
      <c r="X8" s="622"/>
      <c r="Y8" s="623"/>
      <c r="Z8" s="659">
        <v>0.3</v>
      </c>
      <c r="AA8" s="659"/>
      <c r="AB8" s="659"/>
      <c r="AC8" s="659"/>
      <c r="AD8" s="660">
        <v>165256</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184999</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25217630</v>
      </c>
      <c r="CS8" s="622"/>
      <c r="CT8" s="622"/>
      <c r="CU8" s="622"/>
      <c r="CV8" s="622"/>
      <c r="CW8" s="622"/>
      <c r="CX8" s="622"/>
      <c r="CY8" s="623"/>
      <c r="CZ8" s="659">
        <v>47.4</v>
      </c>
      <c r="DA8" s="659"/>
      <c r="DB8" s="659"/>
      <c r="DC8" s="659"/>
      <c r="DD8" s="627">
        <v>102766</v>
      </c>
      <c r="DE8" s="622"/>
      <c r="DF8" s="622"/>
      <c r="DG8" s="622"/>
      <c r="DH8" s="622"/>
      <c r="DI8" s="622"/>
      <c r="DJ8" s="622"/>
      <c r="DK8" s="622"/>
      <c r="DL8" s="622"/>
      <c r="DM8" s="622"/>
      <c r="DN8" s="622"/>
      <c r="DO8" s="622"/>
      <c r="DP8" s="623"/>
      <c r="DQ8" s="627">
        <v>11043619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177549</v>
      </c>
      <c r="S9" s="622"/>
      <c r="T9" s="622"/>
      <c r="U9" s="622"/>
      <c r="V9" s="622"/>
      <c r="W9" s="622"/>
      <c r="X9" s="622"/>
      <c r="Y9" s="623"/>
      <c r="Z9" s="659">
        <v>0.3</v>
      </c>
      <c r="AA9" s="659"/>
      <c r="AB9" s="659"/>
      <c r="AC9" s="659"/>
      <c r="AD9" s="660">
        <v>177549</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7388817</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4727340</v>
      </c>
      <c r="CS9" s="622"/>
      <c r="CT9" s="622"/>
      <c r="CU9" s="622"/>
      <c r="CV9" s="622"/>
      <c r="CW9" s="622"/>
      <c r="CX9" s="622"/>
      <c r="CY9" s="623"/>
      <c r="CZ9" s="659">
        <v>8.9</v>
      </c>
      <c r="DA9" s="659"/>
      <c r="DB9" s="659"/>
      <c r="DC9" s="659"/>
      <c r="DD9" s="627">
        <v>245501</v>
      </c>
      <c r="DE9" s="622"/>
      <c r="DF9" s="622"/>
      <c r="DG9" s="622"/>
      <c r="DH9" s="622"/>
      <c r="DI9" s="622"/>
      <c r="DJ9" s="622"/>
      <c r="DK9" s="622"/>
      <c r="DL9" s="622"/>
      <c r="DM9" s="622"/>
      <c r="DN9" s="622"/>
      <c r="DO9" s="622"/>
      <c r="DP9" s="623"/>
      <c r="DQ9" s="627">
        <v>3018322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334644</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382038</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268033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2762312</v>
      </c>
      <c r="S11" s="622"/>
      <c r="T11" s="622"/>
      <c r="U11" s="622"/>
      <c r="V11" s="622"/>
      <c r="W11" s="622"/>
      <c r="X11" s="622"/>
      <c r="Y11" s="623"/>
      <c r="Z11" s="624">
        <v>5</v>
      </c>
      <c r="AA11" s="625"/>
      <c r="AB11" s="625"/>
      <c r="AC11" s="626"/>
      <c r="AD11" s="627">
        <v>2762312</v>
      </c>
      <c r="AE11" s="622"/>
      <c r="AF11" s="622"/>
      <c r="AG11" s="622"/>
      <c r="AH11" s="622"/>
      <c r="AI11" s="622"/>
      <c r="AJ11" s="622"/>
      <c r="AK11" s="623"/>
      <c r="AL11" s="624">
        <v>10.8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2962206</v>
      </c>
      <c r="BH11" s="622"/>
      <c r="BI11" s="622"/>
      <c r="BJ11" s="622"/>
      <c r="BK11" s="622"/>
      <c r="BL11" s="622"/>
      <c r="BM11" s="622"/>
      <c r="BN11" s="623"/>
      <c r="BO11" s="659">
        <v>13.1</v>
      </c>
      <c r="BP11" s="659"/>
      <c r="BQ11" s="659"/>
      <c r="BR11" s="659"/>
      <c r="BS11" s="660">
        <v>735337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55999</v>
      </c>
      <c r="CS11" s="622"/>
      <c r="CT11" s="622"/>
      <c r="CU11" s="622"/>
      <c r="CV11" s="622"/>
      <c r="CW11" s="622"/>
      <c r="CX11" s="622"/>
      <c r="CY11" s="623"/>
      <c r="CZ11" s="659">
        <v>0.1</v>
      </c>
      <c r="DA11" s="659"/>
      <c r="DB11" s="659"/>
      <c r="DC11" s="659"/>
      <c r="DD11" s="627">
        <v>15873</v>
      </c>
      <c r="DE11" s="622"/>
      <c r="DF11" s="622"/>
      <c r="DG11" s="622"/>
      <c r="DH11" s="622"/>
      <c r="DI11" s="622"/>
      <c r="DJ11" s="622"/>
      <c r="DK11" s="622"/>
      <c r="DL11" s="622"/>
      <c r="DM11" s="622"/>
      <c r="DN11" s="622"/>
      <c r="DO11" s="622"/>
      <c r="DP11" s="623"/>
      <c r="DQ11" s="627">
        <v>42081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20489</v>
      </c>
      <c r="S12" s="622"/>
      <c r="T12" s="622"/>
      <c r="U12" s="622"/>
      <c r="V12" s="622"/>
      <c r="W12" s="622"/>
      <c r="X12" s="622"/>
      <c r="Y12" s="623"/>
      <c r="Z12" s="659">
        <v>0</v>
      </c>
      <c r="AA12" s="659"/>
      <c r="AB12" s="659"/>
      <c r="AC12" s="659"/>
      <c r="AD12" s="660">
        <v>20489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9053446</v>
      </c>
      <c r="BH12" s="622"/>
      <c r="BI12" s="622"/>
      <c r="BJ12" s="622"/>
      <c r="BK12" s="622"/>
      <c r="BL12" s="622"/>
      <c r="BM12" s="622"/>
      <c r="BN12" s="623"/>
      <c r="BO12" s="659">
        <v>40.200000000000003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183393</v>
      </c>
      <c r="CS12" s="622"/>
      <c r="CT12" s="622"/>
      <c r="CU12" s="622"/>
      <c r="CV12" s="622"/>
      <c r="CW12" s="622"/>
      <c r="CX12" s="622"/>
      <c r="CY12" s="623"/>
      <c r="CZ12" s="659">
        <v>0.3</v>
      </c>
      <c r="DA12" s="659"/>
      <c r="DB12" s="659"/>
      <c r="DC12" s="659"/>
      <c r="DD12" s="627">
        <v>2451</v>
      </c>
      <c r="DE12" s="622"/>
      <c r="DF12" s="622"/>
      <c r="DG12" s="622"/>
      <c r="DH12" s="622"/>
      <c r="DI12" s="622"/>
      <c r="DJ12" s="622"/>
      <c r="DK12" s="622"/>
      <c r="DL12" s="622"/>
      <c r="DM12" s="622"/>
      <c r="DN12" s="622"/>
      <c r="DO12" s="622"/>
      <c r="DP12" s="623"/>
      <c r="DQ12" s="627">
        <v>168847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8777391</v>
      </c>
      <c r="BH13" s="622"/>
      <c r="BI13" s="622"/>
      <c r="BJ13" s="622"/>
      <c r="BK13" s="622"/>
      <c r="BL13" s="622"/>
      <c r="BM13" s="622"/>
      <c r="BN13" s="623"/>
      <c r="BO13" s="659">
        <v>39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2999443</v>
      </c>
      <c r="CS13" s="622"/>
      <c r="CT13" s="622"/>
      <c r="CU13" s="622"/>
      <c r="CV13" s="622"/>
      <c r="CW13" s="622"/>
      <c r="CX13" s="622"/>
      <c r="CY13" s="623"/>
      <c r="CZ13" s="659">
        <v>5.6</v>
      </c>
      <c r="DA13" s="659"/>
      <c r="DB13" s="659"/>
      <c r="DC13" s="659"/>
      <c r="DD13" s="627">
        <v>1479920</v>
      </c>
      <c r="DE13" s="622"/>
      <c r="DF13" s="622"/>
      <c r="DG13" s="622"/>
      <c r="DH13" s="622"/>
      <c r="DI13" s="622"/>
      <c r="DJ13" s="622"/>
      <c r="DK13" s="622"/>
      <c r="DL13" s="622"/>
      <c r="DM13" s="622"/>
      <c r="DN13" s="622"/>
      <c r="DO13" s="622"/>
      <c r="DP13" s="623"/>
      <c r="DQ13" s="627">
        <v>1756080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1334</v>
      </c>
      <c r="S14" s="622"/>
      <c r="T14" s="622"/>
      <c r="U14" s="622"/>
      <c r="V14" s="622"/>
      <c r="W14" s="622"/>
      <c r="X14" s="622"/>
      <c r="Y14" s="623"/>
      <c r="Z14" s="659">
        <v>0</v>
      </c>
      <c r="AA14" s="659"/>
      <c r="AB14" s="659"/>
      <c r="AC14" s="659"/>
      <c r="AD14" s="660">
        <v>1334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158969</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1378206</v>
      </c>
      <c r="CS14" s="622"/>
      <c r="CT14" s="622"/>
      <c r="CU14" s="622"/>
      <c r="CV14" s="622"/>
      <c r="CW14" s="622"/>
      <c r="CX14" s="622"/>
      <c r="CY14" s="623"/>
      <c r="CZ14" s="659">
        <v>2.6</v>
      </c>
      <c r="DA14" s="659"/>
      <c r="DB14" s="659"/>
      <c r="DC14" s="659"/>
      <c r="DD14" s="627">
        <v>9685</v>
      </c>
      <c r="DE14" s="622"/>
      <c r="DF14" s="622"/>
      <c r="DG14" s="622"/>
      <c r="DH14" s="622"/>
      <c r="DI14" s="622"/>
      <c r="DJ14" s="622"/>
      <c r="DK14" s="622"/>
      <c r="DL14" s="622"/>
      <c r="DM14" s="622"/>
      <c r="DN14" s="622"/>
      <c r="DO14" s="622"/>
      <c r="DP14" s="623"/>
      <c r="DQ14" s="627">
        <v>1208632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828434</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7085625</v>
      </c>
      <c r="CS15" s="622"/>
      <c r="CT15" s="622"/>
      <c r="CU15" s="622"/>
      <c r="CV15" s="622"/>
      <c r="CW15" s="622"/>
      <c r="CX15" s="622"/>
      <c r="CY15" s="623"/>
      <c r="CZ15" s="659">
        <v>13.3</v>
      </c>
      <c r="DA15" s="659"/>
      <c r="DB15" s="659"/>
      <c r="DC15" s="659"/>
      <c r="DD15" s="627">
        <v>2711336</v>
      </c>
      <c r="DE15" s="622"/>
      <c r="DF15" s="622"/>
      <c r="DG15" s="622"/>
      <c r="DH15" s="622"/>
      <c r="DI15" s="622"/>
      <c r="DJ15" s="622"/>
      <c r="DK15" s="622"/>
      <c r="DL15" s="622"/>
      <c r="DM15" s="622"/>
      <c r="DN15" s="622"/>
      <c r="DO15" s="622"/>
      <c r="DP15" s="623"/>
      <c r="DQ15" s="627">
        <v>4405207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49928</v>
      </c>
      <c r="S16" s="622"/>
      <c r="T16" s="622"/>
      <c r="U16" s="622"/>
      <c r="V16" s="622"/>
      <c r="W16" s="622"/>
      <c r="X16" s="622"/>
      <c r="Y16" s="623"/>
      <c r="Z16" s="659">
        <v>0.1</v>
      </c>
      <c r="AA16" s="659"/>
      <c r="AB16" s="659"/>
      <c r="AC16" s="659"/>
      <c r="AD16" s="660">
        <v>49928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539587</v>
      </c>
      <c r="S17" s="622"/>
      <c r="T17" s="622"/>
      <c r="U17" s="622"/>
      <c r="V17" s="622"/>
      <c r="W17" s="622"/>
      <c r="X17" s="622"/>
      <c r="Y17" s="623"/>
      <c r="Z17" s="659">
        <v>1</v>
      </c>
      <c r="AA17" s="659"/>
      <c r="AB17" s="659"/>
      <c r="AC17" s="659"/>
      <c r="AD17" s="660">
        <v>539587</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1828765</v>
      </c>
      <c r="CS17" s="622"/>
      <c r="CT17" s="622"/>
      <c r="CU17" s="622"/>
      <c r="CV17" s="622"/>
      <c r="CW17" s="622"/>
      <c r="CX17" s="622"/>
      <c r="CY17" s="623"/>
      <c r="CZ17" s="659">
        <v>3.4</v>
      </c>
      <c r="DA17" s="659"/>
      <c r="DB17" s="659"/>
      <c r="DC17" s="659"/>
      <c r="DD17" s="627" t="s">
        <v>122</v>
      </c>
      <c r="DE17" s="622"/>
      <c r="DF17" s="622"/>
      <c r="DG17" s="622"/>
      <c r="DH17" s="622"/>
      <c r="DI17" s="622"/>
      <c r="DJ17" s="622"/>
      <c r="DK17" s="622"/>
      <c r="DL17" s="622"/>
      <c r="DM17" s="622"/>
      <c r="DN17" s="622"/>
      <c r="DO17" s="622"/>
      <c r="DP17" s="623"/>
      <c r="DQ17" s="627">
        <v>1828765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150701</v>
      </c>
      <c r="S18" s="622"/>
      <c r="T18" s="622"/>
      <c r="U18" s="622"/>
      <c r="V18" s="622"/>
      <c r="W18" s="622"/>
      <c r="X18" s="622"/>
      <c r="Y18" s="623"/>
      <c r="Z18" s="659">
        <v>0.3</v>
      </c>
      <c r="AA18" s="659"/>
      <c r="AB18" s="659"/>
      <c r="AC18" s="659"/>
      <c r="AD18" s="660">
        <v>150701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146214</v>
      </c>
      <c r="S19" s="622"/>
      <c r="T19" s="622"/>
      <c r="U19" s="622"/>
      <c r="V19" s="622"/>
      <c r="W19" s="622"/>
      <c r="X19" s="622"/>
      <c r="Y19" s="623"/>
      <c r="Z19" s="659">
        <v>0.3</v>
      </c>
      <c r="AA19" s="659"/>
      <c r="AB19" s="659"/>
      <c r="AC19" s="659"/>
      <c r="AD19" s="660">
        <v>146214</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1617797</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4487</v>
      </c>
      <c r="S20" s="622"/>
      <c r="T20" s="622"/>
      <c r="U20" s="622"/>
      <c r="V20" s="622"/>
      <c r="W20" s="622"/>
      <c r="X20" s="622"/>
      <c r="Y20" s="623"/>
      <c r="Z20" s="659">
        <v>0</v>
      </c>
      <c r="AA20" s="659"/>
      <c r="AB20" s="659"/>
      <c r="AC20" s="659"/>
      <c r="AD20" s="660">
        <v>4487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1617797</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53229398</v>
      </c>
      <c r="CS20" s="622"/>
      <c r="CT20" s="622"/>
      <c r="CU20" s="622"/>
      <c r="CV20" s="622"/>
      <c r="CW20" s="622"/>
      <c r="CX20" s="622"/>
      <c r="CY20" s="623"/>
      <c r="CZ20" s="659">
        <v>100</v>
      </c>
      <c r="DA20" s="659"/>
      <c r="DB20" s="659"/>
      <c r="DC20" s="659"/>
      <c r="DD20" s="627">
        <v>5638936</v>
      </c>
      <c r="DE20" s="622"/>
      <c r="DF20" s="622"/>
      <c r="DG20" s="622"/>
      <c r="DH20" s="622"/>
      <c r="DI20" s="622"/>
      <c r="DJ20" s="622"/>
      <c r="DK20" s="622"/>
      <c r="DL20" s="622"/>
      <c r="DM20" s="622"/>
      <c r="DN20" s="622"/>
      <c r="DO20" s="622"/>
      <c r="DP20" s="623"/>
      <c r="DQ20" s="627">
        <v>31581834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589056</v>
      </c>
      <c r="S21" s="622"/>
      <c r="T21" s="622"/>
      <c r="U21" s="622"/>
      <c r="V21" s="622"/>
      <c r="W21" s="622"/>
      <c r="X21" s="622"/>
      <c r="Y21" s="623"/>
      <c r="Z21" s="659">
        <v>1.1000000000000001</v>
      </c>
      <c r="AA21" s="659"/>
      <c r="AB21" s="659"/>
      <c r="AC21" s="659"/>
      <c r="AD21" s="660">
        <v>484654</v>
      </c>
      <c r="AE21" s="660"/>
      <c r="AF21" s="660"/>
      <c r="AG21" s="660"/>
      <c r="AH21" s="660"/>
      <c r="AI21" s="660"/>
      <c r="AJ21" s="660"/>
      <c r="AK21" s="660"/>
      <c r="AL21" s="624">
        <v>1.9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484654</v>
      </c>
      <c r="S22" s="622"/>
      <c r="T22" s="622"/>
      <c r="U22" s="622"/>
      <c r="V22" s="622"/>
      <c r="W22" s="622"/>
      <c r="X22" s="622"/>
      <c r="Y22" s="623"/>
      <c r="Z22" s="659">
        <v>0.9</v>
      </c>
      <c r="AA22" s="659"/>
      <c r="AB22" s="659"/>
      <c r="AC22" s="659"/>
      <c r="AD22" s="660">
        <v>484654</v>
      </c>
      <c r="AE22" s="660"/>
      <c r="AF22" s="660"/>
      <c r="AG22" s="660"/>
      <c r="AH22" s="660"/>
      <c r="AI22" s="660"/>
      <c r="AJ22" s="660"/>
      <c r="AK22" s="660"/>
      <c r="AL22" s="624">
        <v>1.9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104373</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1617797</v>
      </c>
      <c r="BH23" s="622"/>
      <c r="BI23" s="622"/>
      <c r="BJ23" s="622"/>
      <c r="BK23" s="622"/>
      <c r="BL23" s="622"/>
      <c r="BM23" s="622"/>
      <c r="BN23" s="623"/>
      <c r="BO23" s="659">
        <v>7.2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25661884</v>
      </c>
      <c r="CS24" s="677"/>
      <c r="CT24" s="677"/>
      <c r="CU24" s="677"/>
      <c r="CV24" s="677"/>
      <c r="CW24" s="677"/>
      <c r="CX24" s="677"/>
      <c r="CY24" s="702"/>
      <c r="CZ24" s="703">
        <v>48.2</v>
      </c>
      <c r="DA24" s="685"/>
      <c r="DB24" s="685"/>
      <c r="DC24" s="705"/>
      <c r="DD24" s="701">
        <v>12541143</v>
      </c>
      <c r="DE24" s="677"/>
      <c r="DF24" s="677"/>
      <c r="DG24" s="677"/>
      <c r="DH24" s="677"/>
      <c r="DI24" s="677"/>
      <c r="DJ24" s="677"/>
      <c r="DK24" s="702"/>
      <c r="DL24" s="701">
        <v>11277346</v>
      </c>
      <c r="DM24" s="677"/>
      <c r="DN24" s="677"/>
      <c r="DO24" s="677"/>
      <c r="DP24" s="677"/>
      <c r="DQ24" s="677"/>
      <c r="DR24" s="677"/>
      <c r="DS24" s="677"/>
      <c r="DT24" s="677"/>
      <c r="DU24" s="677"/>
      <c r="DV24" s="702"/>
      <c r="DW24" s="703">
        <v>44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27196254</v>
      </c>
      <c r="S25" s="622"/>
      <c r="T25" s="622"/>
      <c r="U25" s="622"/>
      <c r="V25" s="622"/>
      <c r="W25" s="622"/>
      <c r="X25" s="622"/>
      <c r="Y25" s="623"/>
      <c r="Z25" s="659">
        <v>49.1</v>
      </c>
      <c r="AA25" s="659"/>
      <c r="AB25" s="659"/>
      <c r="AC25" s="659"/>
      <c r="AD25" s="660">
        <v>25474055</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5913811</v>
      </c>
      <c r="CS25" s="634"/>
      <c r="CT25" s="634"/>
      <c r="CU25" s="634"/>
      <c r="CV25" s="634"/>
      <c r="CW25" s="634"/>
      <c r="CX25" s="634"/>
      <c r="CY25" s="635"/>
      <c r="CZ25" s="624">
        <v>11.1</v>
      </c>
      <c r="DA25" s="636"/>
      <c r="DB25" s="636"/>
      <c r="DC25" s="637"/>
      <c r="DD25" s="627">
        <v>5394636</v>
      </c>
      <c r="DE25" s="634"/>
      <c r="DF25" s="634"/>
      <c r="DG25" s="634"/>
      <c r="DH25" s="634"/>
      <c r="DI25" s="634"/>
      <c r="DJ25" s="634"/>
      <c r="DK25" s="635"/>
      <c r="DL25" s="627">
        <v>5332931</v>
      </c>
      <c r="DM25" s="634"/>
      <c r="DN25" s="634"/>
      <c r="DO25" s="634"/>
      <c r="DP25" s="634"/>
      <c r="DQ25" s="634"/>
      <c r="DR25" s="634"/>
      <c r="DS25" s="634"/>
      <c r="DT25" s="634"/>
      <c r="DU25" s="634"/>
      <c r="DV25" s="635"/>
      <c r="DW25" s="624">
        <v>20.8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14132</v>
      </c>
      <c r="S26" s="622"/>
      <c r="T26" s="622"/>
      <c r="U26" s="622"/>
      <c r="V26" s="622"/>
      <c r="W26" s="622"/>
      <c r="X26" s="622"/>
      <c r="Y26" s="623"/>
      <c r="Z26" s="659">
        <v>0</v>
      </c>
      <c r="AA26" s="659"/>
      <c r="AB26" s="659"/>
      <c r="AC26" s="659"/>
      <c r="AD26" s="660">
        <v>14132</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3492446</v>
      </c>
      <c r="CS26" s="622"/>
      <c r="CT26" s="622"/>
      <c r="CU26" s="622"/>
      <c r="CV26" s="622"/>
      <c r="CW26" s="622"/>
      <c r="CX26" s="622"/>
      <c r="CY26" s="623"/>
      <c r="CZ26" s="624">
        <v>6.6</v>
      </c>
      <c r="DA26" s="636"/>
      <c r="DB26" s="636"/>
      <c r="DC26" s="637"/>
      <c r="DD26" s="627">
        <v>3184751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239147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22529312</v>
      </c>
      <c r="BH27" s="622"/>
      <c r="BI27" s="622"/>
      <c r="BJ27" s="622"/>
      <c r="BK27" s="622"/>
      <c r="BL27" s="622"/>
      <c r="BM27" s="622"/>
      <c r="BN27" s="623"/>
      <c r="BO27" s="659">
        <v>100</v>
      </c>
      <c r="BP27" s="659"/>
      <c r="BQ27" s="659"/>
      <c r="BR27" s="659"/>
      <c r="BS27" s="660">
        <v>735337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17919308</v>
      </c>
      <c r="CS27" s="634"/>
      <c r="CT27" s="634"/>
      <c r="CU27" s="634"/>
      <c r="CV27" s="634"/>
      <c r="CW27" s="634"/>
      <c r="CX27" s="634"/>
      <c r="CY27" s="635"/>
      <c r="CZ27" s="624">
        <v>33.700000000000003</v>
      </c>
      <c r="DA27" s="636"/>
      <c r="DB27" s="636"/>
      <c r="DC27" s="637"/>
      <c r="DD27" s="627">
        <v>5317742</v>
      </c>
      <c r="DE27" s="634"/>
      <c r="DF27" s="634"/>
      <c r="DG27" s="634"/>
      <c r="DH27" s="634"/>
      <c r="DI27" s="634"/>
      <c r="DJ27" s="634"/>
      <c r="DK27" s="635"/>
      <c r="DL27" s="627">
        <v>4115650</v>
      </c>
      <c r="DM27" s="634"/>
      <c r="DN27" s="634"/>
      <c r="DO27" s="634"/>
      <c r="DP27" s="634"/>
      <c r="DQ27" s="634"/>
      <c r="DR27" s="634"/>
      <c r="DS27" s="634"/>
      <c r="DT27" s="634"/>
      <c r="DU27" s="634"/>
      <c r="DV27" s="635"/>
      <c r="DW27" s="624">
        <v>16.100000000000001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429012</v>
      </c>
      <c r="S28" s="622"/>
      <c r="T28" s="622"/>
      <c r="U28" s="622"/>
      <c r="V28" s="622"/>
      <c r="W28" s="622"/>
      <c r="X28" s="622"/>
      <c r="Y28" s="623"/>
      <c r="Z28" s="659">
        <v>0.8</v>
      </c>
      <c r="AA28" s="659"/>
      <c r="AB28" s="659"/>
      <c r="AC28" s="659"/>
      <c r="AD28" s="660">
        <v>82546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1828765</v>
      </c>
      <c r="CS28" s="622"/>
      <c r="CT28" s="622"/>
      <c r="CU28" s="622"/>
      <c r="CV28" s="622"/>
      <c r="CW28" s="622"/>
      <c r="CX28" s="622"/>
      <c r="CY28" s="623"/>
      <c r="CZ28" s="624">
        <v>3.4</v>
      </c>
      <c r="DA28" s="636"/>
      <c r="DB28" s="636"/>
      <c r="DC28" s="637"/>
      <c r="DD28" s="627">
        <v>1828765</v>
      </c>
      <c r="DE28" s="622"/>
      <c r="DF28" s="622"/>
      <c r="DG28" s="622"/>
      <c r="DH28" s="622"/>
      <c r="DI28" s="622"/>
      <c r="DJ28" s="622"/>
      <c r="DK28" s="623"/>
      <c r="DL28" s="627">
        <v>1828765</v>
      </c>
      <c r="DM28" s="622"/>
      <c r="DN28" s="622"/>
      <c r="DO28" s="622"/>
      <c r="DP28" s="622"/>
      <c r="DQ28" s="622"/>
      <c r="DR28" s="622"/>
      <c r="DS28" s="622"/>
      <c r="DT28" s="622"/>
      <c r="DU28" s="622"/>
      <c r="DV28" s="623"/>
      <c r="DW28" s="624">
        <v>7.1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450962</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1828763</v>
      </c>
      <c r="CS29" s="634"/>
      <c r="CT29" s="634"/>
      <c r="CU29" s="634"/>
      <c r="CV29" s="634"/>
      <c r="CW29" s="634"/>
      <c r="CX29" s="634"/>
      <c r="CY29" s="635"/>
      <c r="CZ29" s="624">
        <v>3.4</v>
      </c>
      <c r="DA29" s="636"/>
      <c r="DB29" s="636"/>
      <c r="DC29" s="637"/>
      <c r="DD29" s="627">
        <v>1828763</v>
      </c>
      <c r="DE29" s="634"/>
      <c r="DF29" s="634"/>
      <c r="DG29" s="634"/>
      <c r="DH29" s="634"/>
      <c r="DI29" s="634"/>
      <c r="DJ29" s="634"/>
      <c r="DK29" s="635"/>
      <c r="DL29" s="627">
        <v>1828763</v>
      </c>
      <c r="DM29" s="634"/>
      <c r="DN29" s="634"/>
      <c r="DO29" s="634"/>
      <c r="DP29" s="634"/>
      <c r="DQ29" s="634"/>
      <c r="DR29" s="634"/>
      <c r="DS29" s="634"/>
      <c r="DT29" s="634"/>
      <c r="DU29" s="634"/>
      <c r="DV29" s="635"/>
      <c r="DW29" s="624">
        <v>7.1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12363616</v>
      </c>
      <c r="S30" s="622"/>
      <c r="T30" s="622"/>
      <c r="U30" s="622"/>
      <c r="V30" s="622"/>
      <c r="W30" s="622"/>
      <c r="X30" s="622"/>
      <c r="Y30" s="623"/>
      <c r="Z30" s="659">
        <v>22.3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1774660</v>
      </c>
      <c r="CS30" s="622"/>
      <c r="CT30" s="622"/>
      <c r="CU30" s="622"/>
      <c r="CV30" s="622"/>
      <c r="CW30" s="622"/>
      <c r="CX30" s="622"/>
      <c r="CY30" s="623"/>
      <c r="CZ30" s="624">
        <v>3.3</v>
      </c>
      <c r="DA30" s="636"/>
      <c r="DB30" s="636"/>
      <c r="DC30" s="637"/>
      <c r="DD30" s="627">
        <v>1774660</v>
      </c>
      <c r="DE30" s="622"/>
      <c r="DF30" s="622"/>
      <c r="DG30" s="622"/>
      <c r="DH30" s="622"/>
      <c r="DI30" s="622"/>
      <c r="DJ30" s="622"/>
      <c r="DK30" s="623"/>
      <c r="DL30" s="627">
        <v>1774660</v>
      </c>
      <c r="DM30" s="622"/>
      <c r="DN30" s="622"/>
      <c r="DO30" s="622"/>
      <c r="DP30" s="622"/>
      <c r="DQ30" s="622"/>
      <c r="DR30" s="622"/>
      <c r="DS30" s="622"/>
      <c r="DT30" s="622"/>
      <c r="DU30" s="622"/>
      <c r="DV30" s="623"/>
      <c r="DW30" s="624">
        <v>6.9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15914</v>
      </c>
      <c r="S31" s="622"/>
      <c r="T31" s="622"/>
      <c r="U31" s="622"/>
      <c r="V31" s="622"/>
      <c r="W31" s="622"/>
      <c r="X31" s="622"/>
      <c r="Y31" s="623"/>
      <c r="Z31" s="659">
        <v>0</v>
      </c>
      <c r="AA31" s="659"/>
      <c r="AB31" s="659"/>
      <c r="AC31" s="659"/>
      <c r="AD31" s="660">
        <v>15914</v>
      </c>
      <c r="AE31" s="660"/>
      <c r="AF31" s="660"/>
      <c r="AG31" s="660"/>
      <c r="AH31" s="660"/>
      <c r="AI31" s="660"/>
      <c r="AJ31" s="660"/>
      <c r="AK31" s="660"/>
      <c r="AL31" s="624">
        <v>0.1</v>
      </c>
      <c r="AM31" s="625"/>
      <c r="AN31" s="625"/>
      <c r="AO31" s="661"/>
      <c r="AP31" s="693" t="s">
        <v>298</v>
      </c>
      <c r="AQ31" s="694"/>
      <c r="AR31" s="694"/>
      <c r="AS31" s="694"/>
      <c r="AT31" s="695" t="s">
        <v>299</v>
      </c>
      <c r="AU31" s="217"/>
      <c r="AV31" s="217"/>
      <c r="AW31" s="217"/>
      <c r="AX31" s="679" t="s">
        <v>177</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99.5</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54103</v>
      </c>
      <c r="CS31" s="634"/>
      <c r="CT31" s="634"/>
      <c r="CU31" s="634"/>
      <c r="CV31" s="634"/>
      <c r="CW31" s="634"/>
      <c r="CX31" s="634"/>
      <c r="CY31" s="635"/>
      <c r="CZ31" s="624">
        <v>0.1</v>
      </c>
      <c r="DA31" s="636"/>
      <c r="DB31" s="636"/>
      <c r="DC31" s="637"/>
      <c r="DD31" s="627">
        <v>54103</v>
      </c>
      <c r="DE31" s="634"/>
      <c r="DF31" s="634"/>
      <c r="DG31" s="634"/>
      <c r="DH31" s="634"/>
      <c r="DI31" s="634"/>
      <c r="DJ31" s="634"/>
      <c r="DK31" s="635"/>
      <c r="DL31" s="627">
        <v>54103</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7636005</v>
      </c>
      <c r="S32" s="622"/>
      <c r="T32" s="622"/>
      <c r="U32" s="622"/>
      <c r="V32" s="622"/>
      <c r="W32" s="622"/>
      <c r="X32" s="622"/>
      <c r="Y32" s="623"/>
      <c r="Z32" s="659">
        <v>13.8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3" t="s">
        <v>302</v>
      </c>
      <c r="AX32" s="618" t="s">
        <v>303</v>
      </c>
      <c r="AY32" s="619"/>
      <c r="AZ32" s="619"/>
      <c r="BA32" s="619"/>
      <c r="BB32" s="619"/>
      <c r="BC32" s="619"/>
      <c r="BD32" s="619"/>
      <c r="BE32" s="619"/>
      <c r="BF32" s="620"/>
      <c r="BG32" s="687">
        <v>99.3</v>
      </c>
      <c r="BH32" s="634"/>
      <c r="BI32" s="634"/>
      <c r="BJ32" s="634"/>
      <c r="BK32" s="634"/>
      <c r="BL32" s="634"/>
      <c r="BM32" s="625">
        <v>98.3</v>
      </c>
      <c r="BN32" s="634"/>
      <c r="BO32" s="634"/>
      <c r="BP32" s="634"/>
      <c r="BQ32" s="657"/>
      <c r="BR32" s="687">
        <v>99.2</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2</v>
      </c>
      <c r="CS32" s="622"/>
      <c r="CT32" s="622"/>
      <c r="CU32" s="622"/>
      <c r="CV32" s="622"/>
      <c r="CW32" s="622"/>
      <c r="CX32" s="622"/>
      <c r="CY32" s="623"/>
      <c r="CZ32" s="624">
        <v>0</v>
      </c>
      <c r="DA32" s="636"/>
      <c r="DB32" s="636"/>
      <c r="DC32" s="637"/>
      <c r="DD32" s="627">
        <v>2</v>
      </c>
      <c r="DE32" s="622"/>
      <c r="DF32" s="622"/>
      <c r="DG32" s="622"/>
      <c r="DH32" s="622"/>
      <c r="DI32" s="622"/>
      <c r="DJ32" s="622"/>
      <c r="DK32" s="623"/>
      <c r="DL32" s="627">
        <v>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179680</v>
      </c>
      <c r="S33" s="622"/>
      <c r="T33" s="622"/>
      <c r="U33" s="622"/>
      <c r="V33" s="622"/>
      <c r="W33" s="622"/>
      <c r="X33" s="622"/>
      <c r="Y33" s="623"/>
      <c r="Z33" s="659">
        <v>0.3</v>
      </c>
      <c r="AA33" s="659"/>
      <c r="AB33" s="659"/>
      <c r="AC33" s="659"/>
      <c r="AD33" s="660">
        <v>1274</v>
      </c>
      <c r="AE33" s="660"/>
      <c r="AF33" s="660"/>
      <c r="AG33" s="660"/>
      <c r="AH33" s="660"/>
      <c r="AI33" s="660"/>
      <c r="AJ33" s="660"/>
      <c r="AK33" s="660"/>
      <c r="AL33" s="624">
        <v>0</v>
      </c>
      <c r="AM33" s="625"/>
      <c r="AN33" s="625"/>
      <c r="AO33" s="661"/>
      <c r="AP33" s="664"/>
      <c r="AQ33" s="665"/>
      <c r="AR33" s="665"/>
      <c r="AS33" s="665"/>
      <c r="AT33" s="697"/>
      <c r="AU33" s="218"/>
      <c r="AV33" s="218"/>
      <c r="AW33" s="218"/>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21928578</v>
      </c>
      <c r="CS33" s="634"/>
      <c r="CT33" s="634"/>
      <c r="CU33" s="634"/>
      <c r="CV33" s="634"/>
      <c r="CW33" s="634"/>
      <c r="CX33" s="634"/>
      <c r="CY33" s="635"/>
      <c r="CZ33" s="624">
        <v>41.2</v>
      </c>
      <c r="DA33" s="636"/>
      <c r="DB33" s="636"/>
      <c r="DC33" s="637"/>
      <c r="DD33" s="627">
        <v>17807598</v>
      </c>
      <c r="DE33" s="634"/>
      <c r="DF33" s="634"/>
      <c r="DG33" s="634"/>
      <c r="DH33" s="634"/>
      <c r="DI33" s="634"/>
      <c r="DJ33" s="634"/>
      <c r="DK33" s="635"/>
      <c r="DL33" s="627">
        <v>10406967</v>
      </c>
      <c r="DM33" s="634"/>
      <c r="DN33" s="634"/>
      <c r="DO33" s="634"/>
      <c r="DP33" s="634"/>
      <c r="DQ33" s="634"/>
      <c r="DR33" s="634"/>
      <c r="DS33" s="634"/>
      <c r="DT33" s="634"/>
      <c r="DU33" s="634"/>
      <c r="DV33" s="635"/>
      <c r="DW33" s="624">
        <v>40.6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60266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18" t="s">
        <v>309</v>
      </c>
      <c r="CE34" s="619"/>
      <c r="CF34" s="619"/>
      <c r="CG34" s="619"/>
      <c r="CH34" s="619"/>
      <c r="CI34" s="619"/>
      <c r="CJ34" s="619"/>
      <c r="CK34" s="619"/>
      <c r="CL34" s="619"/>
      <c r="CM34" s="619"/>
      <c r="CN34" s="619"/>
      <c r="CO34" s="619"/>
      <c r="CP34" s="619"/>
      <c r="CQ34" s="620"/>
      <c r="CR34" s="621">
        <v>8026337</v>
      </c>
      <c r="CS34" s="622"/>
      <c r="CT34" s="622"/>
      <c r="CU34" s="622"/>
      <c r="CV34" s="622"/>
      <c r="CW34" s="622"/>
      <c r="CX34" s="622"/>
      <c r="CY34" s="623"/>
      <c r="CZ34" s="624">
        <v>15.1</v>
      </c>
      <c r="DA34" s="636"/>
      <c r="DB34" s="636"/>
      <c r="DC34" s="637"/>
      <c r="DD34" s="627">
        <v>5574912</v>
      </c>
      <c r="DE34" s="622"/>
      <c r="DF34" s="622"/>
      <c r="DG34" s="622"/>
      <c r="DH34" s="622"/>
      <c r="DI34" s="622"/>
      <c r="DJ34" s="622"/>
      <c r="DK34" s="623"/>
      <c r="DL34" s="627">
        <v>4881806</v>
      </c>
      <c r="DM34" s="622"/>
      <c r="DN34" s="622"/>
      <c r="DO34" s="622"/>
      <c r="DP34" s="622"/>
      <c r="DQ34" s="622"/>
      <c r="DR34" s="622"/>
      <c r="DS34" s="622"/>
      <c r="DT34" s="622"/>
      <c r="DU34" s="622"/>
      <c r="DV34" s="623"/>
      <c r="DW34" s="624">
        <v>19.100000000000001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1838362</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21"/>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278460</v>
      </c>
      <c r="CS35" s="634"/>
      <c r="CT35" s="634"/>
      <c r="CU35" s="634"/>
      <c r="CV35" s="634"/>
      <c r="CW35" s="634"/>
      <c r="CX35" s="634"/>
      <c r="CY35" s="635"/>
      <c r="CZ35" s="624">
        <v>0.5</v>
      </c>
      <c r="DA35" s="636"/>
      <c r="DB35" s="636"/>
      <c r="DC35" s="637"/>
      <c r="DD35" s="627">
        <v>153173</v>
      </c>
      <c r="DE35" s="634"/>
      <c r="DF35" s="634"/>
      <c r="DG35" s="634"/>
      <c r="DH35" s="634"/>
      <c r="DI35" s="634"/>
      <c r="DJ35" s="634"/>
      <c r="DK35" s="635"/>
      <c r="DL35" s="627">
        <v>153173</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2518266</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21"/>
      <c r="AQ36" s="670" t="s">
        <v>315</v>
      </c>
      <c r="AR36" s="671"/>
      <c r="AS36" s="671"/>
      <c r="AT36" s="671"/>
      <c r="AU36" s="671"/>
      <c r="AV36" s="671"/>
      <c r="AW36" s="671"/>
      <c r="AX36" s="671"/>
      <c r="AY36" s="672"/>
      <c r="AZ36" s="676">
        <v>5141506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160431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4693209</v>
      </c>
      <c r="CS36" s="622"/>
      <c r="CT36" s="622"/>
      <c r="CU36" s="622"/>
      <c r="CV36" s="622"/>
      <c r="CW36" s="622"/>
      <c r="CX36" s="622"/>
      <c r="CY36" s="623"/>
      <c r="CZ36" s="624">
        <v>8.8000000000000007</v>
      </c>
      <c r="DA36" s="636"/>
      <c r="DB36" s="636"/>
      <c r="DC36" s="637"/>
      <c r="DD36" s="627">
        <v>3786954</v>
      </c>
      <c r="DE36" s="622"/>
      <c r="DF36" s="622"/>
      <c r="DG36" s="622"/>
      <c r="DH36" s="622"/>
      <c r="DI36" s="622"/>
      <c r="DJ36" s="622"/>
      <c r="DK36" s="623"/>
      <c r="DL36" s="627">
        <v>2449376</v>
      </c>
      <c r="DM36" s="622"/>
      <c r="DN36" s="622"/>
      <c r="DO36" s="622"/>
      <c r="DP36" s="622"/>
      <c r="DQ36" s="622"/>
      <c r="DR36" s="622"/>
      <c r="DS36" s="622"/>
      <c r="DT36" s="622"/>
      <c r="DU36" s="622"/>
      <c r="DV36" s="623"/>
      <c r="DW36" s="624">
        <v>9.6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399896</v>
      </c>
      <c r="S37" s="622"/>
      <c r="T37" s="622"/>
      <c r="U37" s="622"/>
      <c r="V37" s="622"/>
      <c r="W37" s="622"/>
      <c r="X37" s="622"/>
      <c r="Y37" s="623"/>
      <c r="Z37" s="659">
        <v>0.7</v>
      </c>
      <c r="AA37" s="659"/>
      <c r="AB37" s="659"/>
      <c r="AC37" s="659"/>
      <c r="AD37" s="660">
        <v>114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384098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-725139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287443</v>
      </c>
      <c r="CS37" s="634"/>
      <c r="CT37" s="634"/>
      <c r="CU37" s="634"/>
      <c r="CV37" s="634"/>
      <c r="CW37" s="634"/>
      <c r="CX37" s="634"/>
      <c r="CY37" s="635"/>
      <c r="CZ37" s="624">
        <v>0.5</v>
      </c>
      <c r="DA37" s="636"/>
      <c r="DB37" s="636"/>
      <c r="DC37" s="637"/>
      <c r="DD37" s="627">
        <v>287443</v>
      </c>
      <c r="DE37" s="634"/>
      <c r="DF37" s="634"/>
      <c r="DG37" s="634"/>
      <c r="DH37" s="634"/>
      <c r="DI37" s="634"/>
      <c r="DJ37" s="634"/>
      <c r="DK37" s="635"/>
      <c r="DL37" s="627">
        <v>249321</v>
      </c>
      <c r="DM37" s="634"/>
      <c r="DN37" s="634"/>
      <c r="DO37" s="634"/>
      <c r="DP37" s="634"/>
      <c r="DQ37" s="634"/>
      <c r="DR37" s="634"/>
      <c r="DS37" s="634"/>
      <c r="DT37" s="634"/>
      <c r="DU37" s="634"/>
      <c r="DV37" s="635"/>
      <c r="DW37" s="624">
        <v>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2016000</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140420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15077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4693174</v>
      </c>
      <c r="CS38" s="622"/>
      <c r="CT38" s="622"/>
      <c r="CU38" s="622"/>
      <c r="CV38" s="622"/>
      <c r="CW38" s="622"/>
      <c r="CX38" s="622"/>
      <c r="CY38" s="623"/>
      <c r="CZ38" s="624">
        <v>8.8000000000000007</v>
      </c>
      <c r="DA38" s="636"/>
      <c r="DB38" s="636"/>
      <c r="DC38" s="637"/>
      <c r="DD38" s="627">
        <v>4067971</v>
      </c>
      <c r="DE38" s="622"/>
      <c r="DF38" s="622"/>
      <c r="DG38" s="622"/>
      <c r="DH38" s="622"/>
      <c r="DI38" s="622"/>
      <c r="DJ38" s="622"/>
      <c r="DK38" s="623"/>
      <c r="DL38" s="627">
        <v>2922612</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64234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21451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4237398</v>
      </c>
      <c r="CS39" s="634"/>
      <c r="CT39" s="634"/>
      <c r="CU39" s="634"/>
      <c r="CV39" s="634"/>
      <c r="CW39" s="634"/>
      <c r="CX39" s="634"/>
      <c r="CY39" s="635"/>
      <c r="CZ39" s="624">
        <v>8</v>
      </c>
      <c r="DA39" s="636"/>
      <c r="DB39" s="636"/>
      <c r="DC39" s="637"/>
      <c r="DD39" s="627">
        <v>4224588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35800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2"/>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55357512</v>
      </c>
      <c r="S41" s="646"/>
      <c r="T41" s="646"/>
      <c r="U41" s="646"/>
      <c r="V41" s="646"/>
      <c r="W41" s="646"/>
      <c r="X41" s="646"/>
      <c r="Y41" s="649"/>
      <c r="Z41" s="650">
        <v>100</v>
      </c>
      <c r="AA41" s="650"/>
      <c r="AB41" s="650"/>
      <c r="AC41" s="650"/>
      <c r="AD41" s="651">
        <v>25588035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1505691</v>
      </c>
      <c r="BA41" s="622"/>
      <c r="BB41" s="622"/>
      <c r="BC41" s="622"/>
      <c r="BD41" s="634"/>
      <c r="BE41" s="634"/>
      <c r="BF41" s="657"/>
      <c r="BG41" s="662"/>
      <c r="BH41" s="663"/>
      <c r="BI41" s="663"/>
      <c r="BJ41" s="663"/>
      <c r="BK41" s="663"/>
      <c r="BL41" s="222"/>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3047063</v>
      </c>
      <c r="BA42" s="646"/>
      <c r="BB42" s="646"/>
      <c r="BC42" s="646"/>
      <c r="BD42" s="606"/>
      <c r="BE42" s="606"/>
      <c r="BF42" s="669"/>
      <c r="BG42" s="664"/>
      <c r="BH42" s="665"/>
      <c r="BI42" s="665"/>
      <c r="BJ42" s="665"/>
      <c r="BK42" s="665"/>
      <c r="BL42" s="223"/>
      <c r="BM42" s="603" t="s">
        <v>340</v>
      </c>
      <c r="BN42" s="603"/>
      <c r="BO42" s="603"/>
      <c r="BP42" s="603"/>
      <c r="BQ42" s="603"/>
      <c r="BR42" s="603"/>
      <c r="BS42" s="603"/>
      <c r="BT42" s="603"/>
      <c r="BU42" s="604"/>
      <c r="BV42" s="605">
        <v>342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5638936</v>
      </c>
      <c r="CS42" s="634"/>
      <c r="CT42" s="634"/>
      <c r="CU42" s="634"/>
      <c r="CV42" s="634"/>
      <c r="CW42" s="634"/>
      <c r="CX42" s="634"/>
      <c r="CY42" s="635"/>
      <c r="CZ42" s="624">
        <v>10.6</v>
      </c>
      <c r="DA42" s="636"/>
      <c r="DB42" s="636"/>
      <c r="DC42" s="637"/>
      <c r="DD42" s="627">
        <v>1233093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3" t="s">
        <v>342</v>
      </c>
      <c r="CD43" s="618" t="s">
        <v>343</v>
      </c>
      <c r="CE43" s="619"/>
      <c r="CF43" s="619"/>
      <c r="CG43" s="619"/>
      <c r="CH43" s="619"/>
      <c r="CI43" s="619"/>
      <c r="CJ43" s="619"/>
      <c r="CK43" s="619"/>
      <c r="CL43" s="619"/>
      <c r="CM43" s="619"/>
      <c r="CN43" s="619"/>
      <c r="CO43" s="619"/>
      <c r="CP43" s="619"/>
      <c r="CQ43" s="620"/>
      <c r="CR43" s="621">
        <v>125786</v>
      </c>
      <c r="CS43" s="634"/>
      <c r="CT43" s="634"/>
      <c r="CU43" s="634"/>
      <c r="CV43" s="634"/>
      <c r="CW43" s="634"/>
      <c r="CX43" s="634"/>
      <c r="CY43" s="635"/>
      <c r="CZ43" s="624">
        <v>0.2</v>
      </c>
      <c r="DA43" s="636"/>
      <c r="DB43" s="636"/>
      <c r="DC43" s="637"/>
      <c r="DD43" s="627">
        <v>125786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5638936</v>
      </c>
      <c r="CS44" s="622"/>
      <c r="CT44" s="622"/>
      <c r="CU44" s="622"/>
      <c r="CV44" s="622"/>
      <c r="CW44" s="622"/>
      <c r="CX44" s="622"/>
      <c r="CY44" s="623"/>
      <c r="CZ44" s="624">
        <v>10.6</v>
      </c>
      <c r="DA44" s="625"/>
      <c r="DB44" s="625"/>
      <c r="DC44" s="626"/>
      <c r="DD44" s="627">
        <v>1233093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1195760</v>
      </c>
      <c r="CS45" s="634"/>
      <c r="CT45" s="634"/>
      <c r="CU45" s="634"/>
      <c r="CV45" s="634"/>
      <c r="CW45" s="634"/>
      <c r="CX45" s="634"/>
      <c r="CY45" s="635"/>
      <c r="CZ45" s="624">
        <v>2.2000000000000002</v>
      </c>
      <c r="DA45" s="636"/>
      <c r="DB45" s="636"/>
      <c r="DC45" s="637"/>
      <c r="DD45" s="627">
        <v>22739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4"/>
      <c r="CD46" s="642"/>
      <c r="CE46" s="643"/>
      <c r="CF46" s="618" t="s">
        <v>348</v>
      </c>
      <c r="CG46" s="619"/>
      <c r="CH46" s="619"/>
      <c r="CI46" s="619"/>
      <c r="CJ46" s="619"/>
      <c r="CK46" s="619"/>
      <c r="CL46" s="619"/>
      <c r="CM46" s="619"/>
      <c r="CN46" s="619"/>
      <c r="CO46" s="619"/>
      <c r="CP46" s="619"/>
      <c r="CQ46" s="620"/>
      <c r="CR46" s="621">
        <v>4443176</v>
      </c>
      <c r="CS46" s="622"/>
      <c r="CT46" s="622"/>
      <c r="CU46" s="622"/>
      <c r="CV46" s="622"/>
      <c r="CW46" s="622"/>
      <c r="CX46" s="622"/>
      <c r="CY46" s="623"/>
      <c r="CZ46" s="624">
        <v>8.3000000000000007</v>
      </c>
      <c r="DA46" s="625"/>
      <c r="DB46" s="625"/>
      <c r="DC46" s="626"/>
      <c r="DD46" s="627">
        <v>1210354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4"/>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4"/>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4"/>
      <c r="CD49" s="602" t="s">
        <v>351</v>
      </c>
      <c r="CE49" s="603"/>
      <c r="CF49" s="603"/>
      <c r="CG49" s="603"/>
      <c r="CH49" s="603"/>
      <c r="CI49" s="603"/>
      <c r="CJ49" s="603"/>
      <c r="CK49" s="603"/>
      <c r="CL49" s="603"/>
      <c r="CM49" s="603"/>
      <c r="CN49" s="603"/>
      <c r="CO49" s="603"/>
      <c r="CP49" s="603"/>
      <c r="CQ49" s="604"/>
      <c r="CR49" s="605">
        <v>53229398</v>
      </c>
      <c r="CS49" s="606"/>
      <c r="CT49" s="606"/>
      <c r="CU49" s="606"/>
      <c r="CV49" s="606"/>
      <c r="CW49" s="606"/>
      <c r="CX49" s="606"/>
      <c r="CY49" s="607"/>
      <c r="CZ49" s="608">
        <v>100</v>
      </c>
      <c r="DA49" s="609"/>
      <c r="DB49" s="609"/>
      <c r="DC49" s="610"/>
      <c r="DD49" s="611">
        <v>31581834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VlHF/GugSKOZVCdAuaDpJutlLFnQdkbpSdHxv+qnA01VfXmhw09yx3ln66H57xcD6UG671zEYJFRBCLuCB+mQ==" saltValue="CkYkLpXuKgaRbpWL8urR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91" t="s">
        <v>353</v>
      </c>
      <c r="DK2" s="1092"/>
      <c r="DL2" s="1092"/>
      <c r="DM2" s="1092"/>
      <c r="DN2" s="1092"/>
      <c r="DO2" s="1093"/>
      <c r="DP2" s="227"/>
      <c r="DQ2" s="1091" t="s">
        <v>354</v>
      </c>
      <c r="DR2" s="1092"/>
      <c r="DS2" s="1092"/>
      <c r="DT2" s="1092"/>
      <c r="DU2" s="1092"/>
      <c r="DV2" s="1092"/>
      <c r="DW2" s="1092"/>
      <c r="DX2" s="1092"/>
      <c r="DY2" s="1092"/>
      <c r="DZ2" s="1093"/>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1"/>
      <c r="BA4" s="231"/>
      <c r="BB4" s="231"/>
      <c r="BC4" s="231"/>
      <c r="BD4" s="231"/>
      <c r="BE4" s="232"/>
      <c r="BF4" s="232"/>
      <c r="BG4" s="232"/>
      <c r="BH4" s="232"/>
      <c r="BI4" s="232"/>
      <c r="BJ4" s="232"/>
      <c r="BK4" s="232"/>
      <c r="BL4" s="232"/>
      <c r="BM4" s="232"/>
      <c r="BN4" s="232"/>
      <c r="BO4" s="232"/>
      <c r="BP4" s="232"/>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3"/>
    </row>
    <row r="5" spans="1:131" s="234"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1"/>
      <c r="BA5" s="231"/>
      <c r="BB5" s="231"/>
      <c r="BC5" s="231"/>
      <c r="BD5" s="231"/>
      <c r="BE5" s="232"/>
      <c r="BF5" s="232"/>
      <c r="BG5" s="232"/>
      <c r="BH5" s="232"/>
      <c r="BI5" s="232"/>
      <c r="BJ5" s="232"/>
      <c r="BK5" s="232"/>
      <c r="BL5" s="232"/>
      <c r="BM5" s="232"/>
      <c r="BN5" s="232"/>
      <c r="BO5" s="232"/>
      <c r="BP5" s="232"/>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3"/>
    </row>
    <row r="6" spans="1:131" s="234"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1"/>
      <c r="BA6" s="231"/>
      <c r="BB6" s="231"/>
      <c r="BC6" s="231"/>
      <c r="BD6" s="231"/>
      <c r="BE6" s="232"/>
      <c r="BF6" s="232"/>
      <c r="BG6" s="232"/>
      <c r="BH6" s="232"/>
      <c r="BI6" s="232"/>
      <c r="BJ6" s="232"/>
      <c r="BK6" s="232"/>
      <c r="BL6" s="232"/>
      <c r="BM6" s="232"/>
      <c r="BN6" s="232"/>
      <c r="BO6" s="232"/>
      <c r="BP6" s="232"/>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3"/>
    </row>
    <row r="7" spans="1:131" s="234" customFormat="1" ht="26.25" customHeight="1" thickTop="1" x14ac:dyDescent="0.15">
      <c r="A7" s="235">
        <v>1</v>
      </c>
      <c r="B7" s="1047" t="s">
        <v>374</v>
      </c>
      <c r="C7" s="1048"/>
      <c r="D7" s="1048"/>
      <c r="E7" s="1048"/>
      <c r="F7" s="1048"/>
      <c r="G7" s="1048"/>
      <c r="H7" s="1048"/>
      <c r="I7" s="1048"/>
      <c r="J7" s="1048"/>
      <c r="K7" s="1048"/>
      <c r="L7" s="1048"/>
      <c r="M7" s="1048"/>
      <c r="N7" s="1048"/>
      <c r="O7" s="1048"/>
      <c r="P7" s="1049"/>
      <c r="Q7" s="1102">
        <v>54786</v>
      </c>
      <c r="R7" s="1103"/>
      <c r="S7" s="1103"/>
      <c r="T7" s="1103"/>
      <c r="U7" s="1103"/>
      <c r="V7" s="1103">
        <v>52671</v>
      </c>
      <c r="W7" s="1103"/>
      <c r="X7" s="1103"/>
      <c r="Y7" s="1103"/>
      <c r="Z7" s="1103"/>
      <c r="AA7" s="1103">
        <v>2115</v>
      </c>
      <c r="AB7" s="1103"/>
      <c r="AC7" s="1103"/>
      <c r="AD7" s="1103"/>
      <c r="AE7" s="1104"/>
      <c r="AF7" s="1105">
        <v>1867</v>
      </c>
      <c r="AG7" s="1106"/>
      <c r="AH7" s="1106"/>
      <c r="AI7" s="1106"/>
      <c r="AJ7" s="1107"/>
      <c r="AK7" s="1108">
        <v>1838</v>
      </c>
      <c r="AL7" s="1109"/>
      <c r="AM7" s="1109"/>
      <c r="AN7" s="1109"/>
      <c r="AO7" s="1109"/>
      <c r="AP7" s="1109">
        <v>16143</v>
      </c>
      <c r="AQ7" s="1109"/>
      <c r="AR7" s="1109"/>
      <c r="AS7" s="1109"/>
      <c r="AT7" s="1109"/>
      <c r="AU7" s="1110"/>
      <c r="AV7" s="1110"/>
      <c r="AW7" s="1110"/>
      <c r="AX7" s="1110"/>
      <c r="AY7" s="1111"/>
      <c r="AZ7" s="231"/>
      <c r="BA7" s="231"/>
      <c r="BB7" s="231"/>
      <c r="BC7" s="231"/>
      <c r="BD7" s="231"/>
      <c r="BE7" s="232"/>
      <c r="BF7" s="232"/>
      <c r="BG7" s="232"/>
      <c r="BH7" s="232"/>
      <c r="BI7" s="232"/>
      <c r="BJ7" s="232"/>
      <c r="BK7" s="232"/>
      <c r="BL7" s="232"/>
      <c r="BM7" s="232"/>
      <c r="BN7" s="232"/>
      <c r="BO7" s="232"/>
      <c r="BP7" s="232"/>
      <c r="BQ7" s="235">
        <v>1</v>
      </c>
      <c r="BR7" s="236" t="s">
        <v>558</v>
      </c>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15</v>
      </c>
      <c r="CN7" s="1097"/>
      <c r="CO7" s="1097"/>
      <c r="CP7" s="1097"/>
      <c r="CQ7" s="1098"/>
      <c r="CR7" s="1096">
        <v>5</v>
      </c>
      <c r="CS7" s="1097"/>
      <c r="CT7" s="1097"/>
      <c r="CU7" s="1097"/>
      <c r="CV7" s="1098"/>
      <c r="CW7" s="1096" t="s">
        <v>561</v>
      </c>
      <c r="CX7" s="1097"/>
      <c r="CY7" s="1097"/>
      <c r="CZ7" s="1097"/>
      <c r="DA7" s="1098"/>
      <c r="DB7" s="1096">
        <v>300</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33"/>
    </row>
    <row r="8" spans="1:131" s="234" customFormat="1" ht="26.25" customHeight="1" x14ac:dyDescent="0.15">
      <c r="A8" s="237">
        <v>2</v>
      </c>
      <c r="B8" s="1030" t="s">
        <v>375</v>
      </c>
      <c r="C8" s="1031"/>
      <c r="D8" s="1031"/>
      <c r="E8" s="1031"/>
      <c r="F8" s="1031"/>
      <c r="G8" s="1031"/>
      <c r="H8" s="1031"/>
      <c r="I8" s="1031"/>
      <c r="J8" s="1031"/>
      <c r="K8" s="1031"/>
      <c r="L8" s="1031"/>
      <c r="M8" s="1031"/>
      <c r="N8" s="1031"/>
      <c r="O8" s="1031"/>
      <c r="P8" s="1032"/>
      <c r="Q8" s="1038">
        <v>727</v>
      </c>
      <c r="R8" s="1039"/>
      <c r="S8" s="1039"/>
      <c r="T8" s="1039"/>
      <c r="U8" s="1039"/>
      <c r="V8" s="1039">
        <v>714</v>
      </c>
      <c r="W8" s="1039"/>
      <c r="X8" s="1039"/>
      <c r="Y8" s="1039"/>
      <c r="Z8" s="1039"/>
      <c r="AA8" s="1039">
        <v>13</v>
      </c>
      <c r="AB8" s="1039"/>
      <c r="AC8" s="1039"/>
      <c r="AD8" s="1039"/>
      <c r="AE8" s="1040"/>
      <c r="AF8" s="1035">
        <v>13</v>
      </c>
      <c r="AG8" s="1036"/>
      <c r="AH8" s="1036"/>
      <c r="AI8" s="1036"/>
      <c r="AJ8" s="1037"/>
      <c r="AK8" s="1080">
        <v>155</v>
      </c>
      <c r="AL8" s="1081"/>
      <c r="AM8" s="1081"/>
      <c r="AN8" s="1081"/>
      <c r="AO8" s="1081"/>
      <c r="AP8" s="1081">
        <v>325</v>
      </c>
      <c r="AQ8" s="1081"/>
      <c r="AR8" s="1081"/>
      <c r="AS8" s="1081"/>
      <c r="AT8" s="1081"/>
      <c r="AU8" s="1082"/>
      <c r="AV8" s="1082"/>
      <c r="AW8" s="1082"/>
      <c r="AX8" s="1082"/>
      <c r="AY8" s="1083"/>
      <c r="AZ8" s="231"/>
      <c r="BA8" s="231"/>
      <c r="BB8" s="231"/>
      <c r="BC8" s="231"/>
      <c r="BD8" s="231"/>
      <c r="BE8" s="232"/>
      <c r="BF8" s="232"/>
      <c r="BG8" s="232"/>
      <c r="BH8" s="232"/>
      <c r="BI8" s="232"/>
      <c r="BJ8" s="232"/>
      <c r="BK8" s="232"/>
      <c r="BL8" s="232"/>
      <c r="BM8" s="232"/>
      <c r="BN8" s="232"/>
      <c r="BO8" s="232"/>
      <c r="BP8" s="232"/>
      <c r="BQ8" s="237">
        <v>2</v>
      </c>
      <c r="BR8" s="238"/>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3"/>
    </row>
    <row r="9" spans="1:131" s="234" customFormat="1" ht="26.25" customHeight="1" x14ac:dyDescent="0.15">
      <c r="A9" s="237">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1"/>
      <c r="BA9" s="231"/>
      <c r="BB9" s="231"/>
      <c r="BC9" s="231"/>
      <c r="BD9" s="231"/>
      <c r="BE9" s="232"/>
      <c r="BF9" s="232"/>
      <c r="BG9" s="232"/>
      <c r="BH9" s="232"/>
      <c r="BI9" s="232"/>
      <c r="BJ9" s="232"/>
      <c r="BK9" s="232"/>
      <c r="BL9" s="232"/>
      <c r="BM9" s="232"/>
      <c r="BN9" s="232"/>
      <c r="BO9" s="232"/>
      <c r="BP9" s="232"/>
      <c r="BQ9" s="237">
        <v>3</v>
      </c>
      <c r="BR9" s="238"/>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3"/>
    </row>
    <row r="10" spans="1:131" s="234" customFormat="1" ht="26.25" customHeight="1" x14ac:dyDescent="0.15">
      <c r="A10" s="237">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1"/>
      <c r="BA10" s="231"/>
      <c r="BB10" s="231"/>
      <c r="BC10" s="231"/>
      <c r="BD10" s="231"/>
      <c r="BE10" s="232"/>
      <c r="BF10" s="232"/>
      <c r="BG10" s="232"/>
      <c r="BH10" s="232"/>
      <c r="BI10" s="232"/>
      <c r="BJ10" s="232"/>
      <c r="BK10" s="232"/>
      <c r="BL10" s="232"/>
      <c r="BM10" s="232"/>
      <c r="BN10" s="232"/>
      <c r="BO10" s="232"/>
      <c r="BP10" s="232"/>
      <c r="BQ10" s="237">
        <v>4</v>
      </c>
      <c r="BR10" s="238"/>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3"/>
    </row>
    <row r="11" spans="1:131" s="234" customFormat="1" ht="26.25" customHeight="1" x14ac:dyDescent="0.15">
      <c r="A11" s="237">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1"/>
      <c r="BA11" s="231"/>
      <c r="BB11" s="231"/>
      <c r="BC11" s="231"/>
      <c r="BD11" s="231"/>
      <c r="BE11" s="232"/>
      <c r="BF11" s="232"/>
      <c r="BG11" s="232"/>
      <c r="BH11" s="232"/>
      <c r="BI11" s="232"/>
      <c r="BJ11" s="232"/>
      <c r="BK11" s="232"/>
      <c r="BL11" s="232"/>
      <c r="BM11" s="232"/>
      <c r="BN11" s="232"/>
      <c r="BO11" s="232"/>
      <c r="BP11" s="232"/>
      <c r="BQ11" s="237">
        <v>5</v>
      </c>
      <c r="BR11" s="238"/>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3"/>
    </row>
    <row r="12" spans="1:131" s="234" customFormat="1" ht="26.25" customHeight="1" x14ac:dyDescent="0.15">
      <c r="A12" s="237">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1"/>
      <c r="BA12" s="231"/>
      <c r="BB12" s="231"/>
      <c r="BC12" s="231"/>
      <c r="BD12" s="231"/>
      <c r="BE12" s="232"/>
      <c r="BF12" s="232"/>
      <c r="BG12" s="232"/>
      <c r="BH12" s="232"/>
      <c r="BI12" s="232"/>
      <c r="BJ12" s="232"/>
      <c r="BK12" s="232"/>
      <c r="BL12" s="232"/>
      <c r="BM12" s="232"/>
      <c r="BN12" s="232"/>
      <c r="BO12" s="232"/>
      <c r="BP12" s="232"/>
      <c r="BQ12" s="237">
        <v>6</v>
      </c>
      <c r="BR12" s="238"/>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3"/>
    </row>
    <row r="13" spans="1:131" s="234" customFormat="1" ht="26.25" customHeight="1" x14ac:dyDescent="0.15">
      <c r="A13" s="237">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1"/>
      <c r="BA13" s="231"/>
      <c r="BB13" s="231"/>
      <c r="BC13" s="231"/>
      <c r="BD13" s="231"/>
      <c r="BE13" s="232"/>
      <c r="BF13" s="232"/>
      <c r="BG13" s="232"/>
      <c r="BH13" s="232"/>
      <c r="BI13" s="232"/>
      <c r="BJ13" s="232"/>
      <c r="BK13" s="232"/>
      <c r="BL13" s="232"/>
      <c r="BM13" s="232"/>
      <c r="BN13" s="232"/>
      <c r="BO13" s="232"/>
      <c r="BP13" s="232"/>
      <c r="BQ13" s="237">
        <v>7</v>
      </c>
      <c r="BR13" s="238"/>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3"/>
    </row>
    <row r="14" spans="1:131" s="234" customFormat="1" ht="26.25" customHeight="1" x14ac:dyDescent="0.15">
      <c r="A14" s="237">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1"/>
      <c r="BA14" s="231"/>
      <c r="BB14" s="231"/>
      <c r="BC14" s="231"/>
      <c r="BD14" s="231"/>
      <c r="BE14" s="232"/>
      <c r="BF14" s="232"/>
      <c r="BG14" s="232"/>
      <c r="BH14" s="232"/>
      <c r="BI14" s="232"/>
      <c r="BJ14" s="232"/>
      <c r="BK14" s="232"/>
      <c r="BL14" s="232"/>
      <c r="BM14" s="232"/>
      <c r="BN14" s="232"/>
      <c r="BO14" s="232"/>
      <c r="BP14" s="232"/>
      <c r="BQ14" s="237">
        <v>8</v>
      </c>
      <c r="BR14" s="238"/>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3"/>
    </row>
    <row r="15" spans="1:131" s="234" customFormat="1" ht="26.25" customHeight="1" x14ac:dyDescent="0.15">
      <c r="A15" s="237">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1"/>
      <c r="BA15" s="231"/>
      <c r="BB15" s="231"/>
      <c r="BC15" s="231"/>
      <c r="BD15" s="231"/>
      <c r="BE15" s="232"/>
      <c r="BF15" s="232"/>
      <c r="BG15" s="232"/>
      <c r="BH15" s="232"/>
      <c r="BI15" s="232"/>
      <c r="BJ15" s="232"/>
      <c r="BK15" s="232"/>
      <c r="BL15" s="232"/>
      <c r="BM15" s="232"/>
      <c r="BN15" s="232"/>
      <c r="BO15" s="232"/>
      <c r="BP15" s="232"/>
      <c r="BQ15" s="237">
        <v>9</v>
      </c>
      <c r="BR15" s="238"/>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3"/>
    </row>
    <row r="16" spans="1:131" s="234" customFormat="1" ht="26.25" customHeight="1" x14ac:dyDescent="0.15">
      <c r="A16" s="237">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1"/>
      <c r="BA16" s="231"/>
      <c r="BB16" s="231"/>
      <c r="BC16" s="231"/>
      <c r="BD16" s="231"/>
      <c r="BE16" s="232"/>
      <c r="BF16" s="232"/>
      <c r="BG16" s="232"/>
      <c r="BH16" s="232"/>
      <c r="BI16" s="232"/>
      <c r="BJ16" s="232"/>
      <c r="BK16" s="232"/>
      <c r="BL16" s="232"/>
      <c r="BM16" s="232"/>
      <c r="BN16" s="232"/>
      <c r="BO16" s="232"/>
      <c r="BP16" s="232"/>
      <c r="BQ16" s="237">
        <v>10</v>
      </c>
      <c r="BR16" s="238"/>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3"/>
    </row>
    <row r="17" spans="1:131" s="234" customFormat="1" ht="26.25" customHeight="1" x14ac:dyDescent="0.15">
      <c r="A17" s="237">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1"/>
      <c r="BA17" s="231"/>
      <c r="BB17" s="231"/>
      <c r="BC17" s="231"/>
      <c r="BD17" s="231"/>
      <c r="BE17" s="232"/>
      <c r="BF17" s="232"/>
      <c r="BG17" s="232"/>
      <c r="BH17" s="232"/>
      <c r="BI17" s="232"/>
      <c r="BJ17" s="232"/>
      <c r="BK17" s="232"/>
      <c r="BL17" s="232"/>
      <c r="BM17" s="232"/>
      <c r="BN17" s="232"/>
      <c r="BO17" s="232"/>
      <c r="BP17" s="232"/>
      <c r="BQ17" s="237">
        <v>11</v>
      </c>
      <c r="BR17" s="238"/>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3"/>
    </row>
    <row r="18" spans="1:131" s="234" customFormat="1" ht="26.25" customHeight="1" x14ac:dyDescent="0.15">
      <c r="A18" s="237">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1"/>
      <c r="BA18" s="231"/>
      <c r="BB18" s="231"/>
      <c r="BC18" s="231"/>
      <c r="BD18" s="231"/>
      <c r="BE18" s="232"/>
      <c r="BF18" s="232"/>
      <c r="BG18" s="232"/>
      <c r="BH18" s="232"/>
      <c r="BI18" s="232"/>
      <c r="BJ18" s="232"/>
      <c r="BK18" s="232"/>
      <c r="BL18" s="232"/>
      <c r="BM18" s="232"/>
      <c r="BN18" s="232"/>
      <c r="BO18" s="232"/>
      <c r="BP18" s="232"/>
      <c r="BQ18" s="237">
        <v>12</v>
      </c>
      <c r="BR18" s="238"/>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3"/>
    </row>
    <row r="19" spans="1:131" s="234" customFormat="1" ht="26.25" customHeight="1" x14ac:dyDescent="0.15">
      <c r="A19" s="237">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1"/>
      <c r="BA19" s="231"/>
      <c r="BB19" s="231"/>
      <c r="BC19" s="231"/>
      <c r="BD19" s="231"/>
      <c r="BE19" s="232"/>
      <c r="BF19" s="232"/>
      <c r="BG19" s="232"/>
      <c r="BH19" s="232"/>
      <c r="BI19" s="232"/>
      <c r="BJ19" s="232"/>
      <c r="BK19" s="232"/>
      <c r="BL19" s="232"/>
      <c r="BM19" s="232"/>
      <c r="BN19" s="232"/>
      <c r="BO19" s="232"/>
      <c r="BP19" s="232"/>
      <c r="BQ19" s="237">
        <v>13</v>
      </c>
      <c r="BR19" s="238"/>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3"/>
    </row>
    <row r="20" spans="1:131" s="234" customFormat="1" ht="26.25" customHeight="1" x14ac:dyDescent="0.15">
      <c r="A20" s="237">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1"/>
      <c r="BA20" s="231"/>
      <c r="BB20" s="231"/>
      <c r="BC20" s="231"/>
      <c r="BD20" s="231"/>
      <c r="BE20" s="232"/>
      <c r="BF20" s="232"/>
      <c r="BG20" s="232"/>
      <c r="BH20" s="232"/>
      <c r="BI20" s="232"/>
      <c r="BJ20" s="232"/>
      <c r="BK20" s="232"/>
      <c r="BL20" s="232"/>
      <c r="BM20" s="232"/>
      <c r="BN20" s="232"/>
      <c r="BO20" s="232"/>
      <c r="BP20" s="232"/>
      <c r="BQ20" s="237">
        <v>14</v>
      </c>
      <c r="BR20" s="238"/>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3"/>
    </row>
    <row r="21" spans="1:131" s="234" customFormat="1" ht="26.25" customHeight="1" thickBot="1" x14ac:dyDescent="0.2">
      <c r="A21" s="237">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1"/>
      <c r="BA21" s="231"/>
      <c r="BB21" s="231"/>
      <c r="BC21" s="231"/>
      <c r="BD21" s="231"/>
      <c r="BE21" s="232"/>
      <c r="BF21" s="232"/>
      <c r="BG21" s="232"/>
      <c r="BH21" s="232"/>
      <c r="BI21" s="232"/>
      <c r="BJ21" s="232"/>
      <c r="BK21" s="232"/>
      <c r="BL21" s="232"/>
      <c r="BM21" s="232"/>
      <c r="BN21" s="232"/>
      <c r="BO21" s="232"/>
      <c r="BP21" s="232"/>
      <c r="BQ21" s="237">
        <v>15</v>
      </c>
      <c r="BR21" s="238"/>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3"/>
    </row>
    <row r="22" spans="1:131" s="234" customFormat="1" ht="26.25" customHeight="1" x14ac:dyDescent="0.15">
      <c r="A22" s="237">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2"/>
      <c r="BF22" s="232"/>
      <c r="BG22" s="232"/>
      <c r="BH22" s="232"/>
      <c r="BI22" s="232"/>
      <c r="BJ22" s="232"/>
      <c r="BK22" s="232"/>
      <c r="BL22" s="232"/>
      <c r="BM22" s="232"/>
      <c r="BN22" s="232"/>
      <c r="BO22" s="232"/>
      <c r="BP22" s="232"/>
      <c r="BQ22" s="237">
        <v>16</v>
      </c>
      <c r="BR22" s="238"/>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3"/>
    </row>
    <row r="23" spans="1:131" s="234" customFormat="1" ht="26.25" customHeight="1" thickBot="1" x14ac:dyDescent="0.2">
      <c r="A23" s="239" t="s">
        <v>377</v>
      </c>
      <c r="B23" s="937" t="s">
        <v>378</v>
      </c>
      <c r="C23" s="938"/>
      <c r="D23" s="938"/>
      <c r="E23" s="938"/>
      <c r="F23" s="938"/>
      <c r="G23" s="938"/>
      <c r="H23" s="938"/>
      <c r="I23" s="938"/>
      <c r="J23" s="938"/>
      <c r="K23" s="938"/>
      <c r="L23" s="938"/>
      <c r="M23" s="938"/>
      <c r="N23" s="938"/>
      <c r="O23" s="938"/>
      <c r="P23" s="948"/>
      <c r="Q23" s="1067">
        <v>55358</v>
      </c>
      <c r="R23" s="1061"/>
      <c r="S23" s="1061"/>
      <c r="T23" s="1061"/>
      <c r="U23" s="1061"/>
      <c r="V23" s="1061">
        <v>53229</v>
      </c>
      <c r="W23" s="1061"/>
      <c r="X23" s="1061"/>
      <c r="Y23" s="1061"/>
      <c r="Z23" s="1061"/>
      <c r="AA23" s="1061">
        <v>2128</v>
      </c>
      <c r="AB23" s="1061"/>
      <c r="AC23" s="1061"/>
      <c r="AD23" s="1061"/>
      <c r="AE23" s="1068"/>
      <c r="AF23" s="1069">
        <v>1880</v>
      </c>
      <c r="AG23" s="1061"/>
      <c r="AH23" s="1061"/>
      <c r="AI23" s="1061"/>
      <c r="AJ23" s="1070"/>
      <c r="AK23" s="1071"/>
      <c r="AL23" s="1072"/>
      <c r="AM23" s="1072"/>
      <c r="AN23" s="1072"/>
      <c r="AO23" s="1072"/>
      <c r="AP23" s="1061">
        <v>16468</v>
      </c>
      <c r="AQ23" s="1061"/>
      <c r="AR23" s="1061"/>
      <c r="AS23" s="1061"/>
      <c r="AT23" s="1061"/>
      <c r="AU23" s="1062"/>
      <c r="AV23" s="1062"/>
      <c r="AW23" s="1062"/>
      <c r="AX23" s="1062"/>
      <c r="AY23" s="1063"/>
      <c r="AZ23" s="1064" t="s">
        <v>122</v>
      </c>
      <c r="BA23" s="1065"/>
      <c r="BB23" s="1065"/>
      <c r="BC23" s="1065"/>
      <c r="BD23" s="1066"/>
      <c r="BE23" s="232"/>
      <c r="BF23" s="232"/>
      <c r="BG23" s="232"/>
      <c r="BH23" s="232"/>
      <c r="BI23" s="232"/>
      <c r="BJ23" s="232"/>
      <c r="BK23" s="232"/>
      <c r="BL23" s="232"/>
      <c r="BM23" s="232"/>
      <c r="BN23" s="232"/>
      <c r="BO23" s="232"/>
      <c r="BP23" s="232"/>
      <c r="BQ23" s="237">
        <v>17</v>
      </c>
      <c r="BR23" s="238"/>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3"/>
    </row>
    <row r="24" spans="1:131" s="234"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1"/>
      <c r="BA24" s="231"/>
      <c r="BB24" s="231"/>
      <c r="BC24" s="231"/>
      <c r="BD24" s="231"/>
      <c r="BE24" s="232"/>
      <c r="BF24" s="232"/>
      <c r="BG24" s="232"/>
      <c r="BH24" s="232"/>
      <c r="BI24" s="232"/>
      <c r="BJ24" s="232"/>
      <c r="BK24" s="232"/>
      <c r="BL24" s="232"/>
      <c r="BM24" s="232"/>
      <c r="BN24" s="232"/>
      <c r="BO24" s="232"/>
      <c r="BP24" s="232"/>
      <c r="BQ24" s="237">
        <v>18</v>
      </c>
      <c r="BR24" s="238"/>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3"/>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1"/>
      <c r="BK25" s="231"/>
      <c r="BL25" s="231"/>
      <c r="BM25" s="231"/>
      <c r="BN25" s="231"/>
      <c r="BO25" s="240"/>
      <c r="BP25" s="240"/>
      <c r="BQ25" s="237">
        <v>19</v>
      </c>
      <c r="BR25" s="238"/>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29"/>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1"/>
      <c r="BK26" s="231"/>
      <c r="BL26" s="231"/>
      <c r="BM26" s="231"/>
      <c r="BN26" s="231"/>
      <c r="BO26" s="240"/>
      <c r="BP26" s="240"/>
      <c r="BQ26" s="237">
        <v>20</v>
      </c>
      <c r="BR26" s="238"/>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29"/>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1"/>
      <c r="BK27" s="231"/>
      <c r="BL27" s="231"/>
      <c r="BM27" s="231"/>
      <c r="BN27" s="231"/>
      <c r="BO27" s="240"/>
      <c r="BP27" s="240"/>
      <c r="BQ27" s="237">
        <v>21</v>
      </c>
      <c r="BR27" s="238"/>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29"/>
    </row>
    <row r="28" spans="1:131" ht="26.25" customHeight="1" thickTop="1" x14ac:dyDescent="0.15">
      <c r="A28" s="241">
        <v>1</v>
      </c>
      <c r="B28" s="1047" t="s">
        <v>389</v>
      </c>
      <c r="C28" s="1048"/>
      <c r="D28" s="1048"/>
      <c r="E28" s="1048"/>
      <c r="F28" s="1048"/>
      <c r="G28" s="1048"/>
      <c r="H28" s="1048"/>
      <c r="I28" s="1048"/>
      <c r="J28" s="1048"/>
      <c r="K28" s="1048"/>
      <c r="L28" s="1048"/>
      <c r="M28" s="1048"/>
      <c r="N28" s="1048"/>
      <c r="O28" s="1048"/>
      <c r="P28" s="1049"/>
      <c r="Q28" s="1050">
        <v>11665</v>
      </c>
      <c r="R28" s="1051"/>
      <c r="S28" s="1051"/>
      <c r="T28" s="1051"/>
      <c r="U28" s="1051"/>
      <c r="V28" s="1051">
        <v>11505</v>
      </c>
      <c r="W28" s="1051"/>
      <c r="X28" s="1051"/>
      <c r="Y28" s="1051"/>
      <c r="Z28" s="1051"/>
      <c r="AA28" s="1051">
        <v>160</v>
      </c>
      <c r="AB28" s="1051"/>
      <c r="AC28" s="1051"/>
      <c r="AD28" s="1051"/>
      <c r="AE28" s="1052"/>
      <c r="AF28" s="1053">
        <v>160</v>
      </c>
      <c r="AG28" s="1051"/>
      <c r="AH28" s="1051"/>
      <c r="AI28" s="1051"/>
      <c r="AJ28" s="1054"/>
      <c r="AK28" s="1042">
        <v>1841</v>
      </c>
      <c r="AL28" s="1043"/>
      <c r="AM28" s="1043"/>
      <c r="AN28" s="1043"/>
      <c r="AO28" s="1043"/>
      <c r="AP28" s="1043" t="s">
        <v>559</v>
      </c>
      <c r="AQ28" s="1043"/>
      <c r="AR28" s="1043"/>
      <c r="AS28" s="1043"/>
      <c r="AT28" s="1043"/>
      <c r="AU28" s="1043" t="s">
        <v>559</v>
      </c>
      <c r="AV28" s="1043"/>
      <c r="AW28" s="1043"/>
      <c r="AX28" s="1043"/>
      <c r="AY28" s="1043"/>
      <c r="AZ28" s="1044" t="s">
        <v>559</v>
      </c>
      <c r="BA28" s="1044"/>
      <c r="BB28" s="1044"/>
      <c r="BC28" s="1044"/>
      <c r="BD28" s="1044"/>
      <c r="BE28" s="1045"/>
      <c r="BF28" s="1045"/>
      <c r="BG28" s="1045"/>
      <c r="BH28" s="1045"/>
      <c r="BI28" s="1046"/>
      <c r="BJ28" s="231"/>
      <c r="BK28" s="231"/>
      <c r="BL28" s="231"/>
      <c r="BM28" s="231"/>
      <c r="BN28" s="231"/>
      <c r="BO28" s="240"/>
      <c r="BP28" s="240"/>
      <c r="BQ28" s="237">
        <v>22</v>
      </c>
      <c r="BR28" s="238"/>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29"/>
    </row>
    <row r="29" spans="1:131" ht="26.25" customHeight="1" x14ac:dyDescent="0.15">
      <c r="A29" s="241">
        <v>2</v>
      </c>
      <c r="B29" s="1030" t="s">
        <v>390</v>
      </c>
      <c r="C29" s="1031"/>
      <c r="D29" s="1031"/>
      <c r="E29" s="1031"/>
      <c r="F29" s="1031"/>
      <c r="G29" s="1031"/>
      <c r="H29" s="1031"/>
      <c r="I29" s="1031"/>
      <c r="J29" s="1031"/>
      <c r="K29" s="1031"/>
      <c r="L29" s="1031"/>
      <c r="M29" s="1031"/>
      <c r="N29" s="1031"/>
      <c r="O29" s="1031"/>
      <c r="P29" s="1032"/>
      <c r="Q29" s="1038">
        <v>10201</v>
      </c>
      <c r="R29" s="1039"/>
      <c r="S29" s="1039"/>
      <c r="T29" s="1039"/>
      <c r="U29" s="1039"/>
      <c r="V29" s="1039">
        <v>9873</v>
      </c>
      <c r="W29" s="1039"/>
      <c r="X29" s="1039"/>
      <c r="Y29" s="1039"/>
      <c r="Z29" s="1039"/>
      <c r="AA29" s="1039">
        <v>327</v>
      </c>
      <c r="AB29" s="1039"/>
      <c r="AC29" s="1039"/>
      <c r="AD29" s="1039"/>
      <c r="AE29" s="1040"/>
      <c r="AF29" s="1035">
        <v>327</v>
      </c>
      <c r="AG29" s="1036"/>
      <c r="AH29" s="1036"/>
      <c r="AI29" s="1036"/>
      <c r="AJ29" s="1037"/>
      <c r="AK29" s="980">
        <v>1759</v>
      </c>
      <c r="AL29" s="971"/>
      <c r="AM29" s="971"/>
      <c r="AN29" s="971"/>
      <c r="AO29" s="971"/>
      <c r="AP29" s="971" t="s">
        <v>559</v>
      </c>
      <c r="AQ29" s="971"/>
      <c r="AR29" s="971"/>
      <c r="AS29" s="971"/>
      <c r="AT29" s="971"/>
      <c r="AU29" s="971" t="s">
        <v>559</v>
      </c>
      <c r="AV29" s="971"/>
      <c r="AW29" s="971"/>
      <c r="AX29" s="971"/>
      <c r="AY29" s="971"/>
      <c r="AZ29" s="1041" t="s">
        <v>559</v>
      </c>
      <c r="BA29" s="1041"/>
      <c r="BB29" s="1041"/>
      <c r="BC29" s="1041"/>
      <c r="BD29" s="1041"/>
      <c r="BE29" s="972"/>
      <c r="BF29" s="972"/>
      <c r="BG29" s="972"/>
      <c r="BH29" s="972"/>
      <c r="BI29" s="973"/>
      <c r="BJ29" s="231"/>
      <c r="BK29" s="231"/>
      <c r="BL29" s="231"/>
      <c r="BM29" s="231"/>
      <c r="BN29" s="231"/>
      <c r="BO29" s="240"/>
      <c r="BP29" s="240"/>
      <c r="BQ29" s="237">
        <v>23</v>
      </c>
      <c r="BR29" s="238"/>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29"/>
    </row>
    <row r="30" spans="1:131" ht="26.25" customHeight="1" x14ac:dyDescent="0.15">
      <c r="A30" s="241">
        <v>3</v>
      </c>
      <c r="B30" s="1030" t="s">
        <v>391</v>
      </c>
      <c r="C30" s="1031"/>
      <c r="D30" s="1031"/>
      <c r="E30" s="1031"/>
      <c r="F30" s="1031"/>
      <c r="G30" s="1031"/>
      <c r="H30" s="1031"/>
      <c r="I30" s="1031"/>
      <c r="J30" s="1031"/>
      <c r="K30" s="1031"/>
      <c r="L30" s="1031"/>
      <c r="M30" s="1031"/>
      <c r="N30" s="1031"/>
      <c r="O30" s="1031"/>
      <c r="P30" s="1032"/>
      <c r="Q30" s="1038">
        <v>3066</v>
      </c>
      <c r="R30" s="1039"/>
      <c r="S30" s="1039"/>
      <c r="T30" s="1039"/>
      <c r="U30" s="1039"/>
      <c r="V30" s="1039">
        <v>3032</v>
      </c>
      <c r="W30" s="1039"/>
      <c r="X30" s="1039"/>
      <c r="Y30" s="1039"/>
      <c r="Z30" s="1039"/>
      <c r="AA30" s="1039">
        <v>34</v>
      </c>
      <c r="AB30" s="1039"/>
      <c r="AC30" s="1039"/>
      <c r="AD30" s="1039"/>
      <c r="AE30" s="1040"/>
      <c r="AF30" s="1035">
        <v>34</v>
      </c>
      <c r="AG30" s="1036"/>
      <c r="AH30" s="1036"/>
      <c r="AI30" s="1036"/>
      <c r="AJ30" s="1037"/>
      <c r="AK30" s="980">
        <v>1521</v>
      </c>
      <c r="AL30" s="971"/>
      <c r="AM30" s="971"/>
      <c r="AN30" s="971"/>
      <c r="AO30" s="971"/>
      <c r="AP30" s="971" t="s">
        <v>559</v>
      </c>
      <c r="AQ30" s="971"/>
      <c r="AR30" s="971"/>
      <c r="AS30" s="971"/>
      <c r="AT30" s="971"/>
      <c r="AU30" s="971" t="s">
        <v>559</v>
      </c>
      <c r="AV30" s="971"/>
      <c r="AW30" s="971"/>
      <c r="AX30" s="971"/>
      <c r="AY30" s="971"/>
      <c r="AZ30" s="1041" t="s">
        <v>559</v>
      </c>
      <c r="BA30" s="1041"/>
      <c r="BB30" s="1041"/>
      <c r="BC30" s="1041"/>
      <c r="BD30" s="1041"/>
      <c r="BE30" s="972"/>
      <c r="BF30" s="972"/>
      <c r="BG30" s="972"/>
      <c r="BH30" s="972"/>
      <c r="BI30" s="973"/>
      <c r="BJ30" s="231"/>
      <c r="BK30" s="231"/>
      <c r="BL30" s="231"/>
      <c r="BM30" s="231"/>
      <c r="BN30" s="231"/>
      <c r="BO30" s="240"/>
      <c r="BP30" s="240"/>
      <c r="BQ30" s="237">
        <v>24</v>
      </c>
      <c r="BR30" s="238"/>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29"/>
    </row>
    <row r="31" spans="1:131" ht="26.25" customHeight="1" x14ac:dyDescent="0.15">
      <c r="A31" s="241">
        <v>4</v>
      </c>
      <c r="B31" s="1030" t="s">
        <v>392</v>
      </c>
      <c r="C31" s="1031"/>
      <c r="D31" s="1031"/>
      <c r="E31" s="1031"/>
      <c r="F31" s="1031"/>
      <c r="G31" s="1031"/>
      <c r="H31" s="1031"/>
      <c r="I31" s="1031"/>
      <c r="J31" s="1031"/>
      <c r="K31" s="1031"/>
      <c r="L31" s="1031"/>
      <c r="M31" s="1031"/>
      <c r="N31" s="1031"/>
      <c r="O31" s="1031"/>
      <c r="P31" s="1032"/>
      <c r="Q31" s="1038">
        <v>1802</v>
      </c>
      <c r="R31" s="1039"/>
      <c r="S31" s="1039"/>
      <c r="T31" s="1039"/>
      <c r="U31" s="1039"/>
      <c r="V31" s="1039">
        <v>1427</v>
      </c>
      <c r="W31" s="1039"/>
      <c r="X31" s="1039"/>
      <c r="Y31" s="1039"/>
      <c r="Z31" s="1039"/>
      <c r="AA31" s="1039">
        <v>375</v>
      </c>
      <c r="AB31" s="1039"/>
      <c r="AC31" s="1039"/>
      <c r="AD31" s="1039"/>
      <c r="AE31" s="1040"/>
      <c r="AF31" s="1035">
        <v>3615</v>
      </c>
      <c r="AG31" s="1036"/>
      <c r="AH31" s="1036"/>
      <c r="AI31" s="1036"/>
      <c r="AJ31" s="1037"/>
      <c r="AK31" s="980">
        <v>22</v>
      </c>
      <c r="AL31" s="971"/>
      <c r="AM31" s="971"/>
      <c r="AN31" s="971"/>
      <c r="AO31" s="971"/>
      <c r="AP31" s="971" t="s">
        <v>559</v>
      </c>
      <c r="AQ31" s="971"/>
      <c r="AR31" s="971"/>
      <c r="AS31" s="971"/>
      <c r="AT31" s="971"/>
      <c r="AU31" s="971" t="s">
        <v>559</v>
      </c>
      <c r="AV31" s="971"/>
      <c r="AW31" s="971"/>
      <c r="AX31" s="971"/>
      <c r="AY31" s="971"/>
      <c r="AZ31" s="1041" t="s">
        <v>559</v>
      </c>
      <c r="BA31" s="1041"/>
      <c r="BB31" s="1041"/>
      <c r="BC31" s="1041"/>
      <c r="BD31" s="1041"/>
      <c r="BE31" s="972" t="s">
        <v>393</v>
      </c>
      <c r="BF31" s="972"/>
      <c r="BG31" s="972"/>
      <c r="BH31" s="972"/>
      <c r="BI31" s="973"/>
      <c r="BJ31" s="231"/>
      <c r="BK31" s="231"/>
      <c r="BL31" s="231"/>
      <c r="BM31" s="231"/>
      <c r="BN31" s="231"/>
      <c r="BO31" s="240"/>
      <c r="BP31" s="240"/>
      <c r="BQ31" s="237">
        <v>25</v>
      </c>
      <c r="BR31" s="238"/>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29"/>
    </row>
    <row r="32" spans="1:131" ht="26.25" customHeight="1" x14ac:dyDescent="0.15">
      <c r="A32" s="241">
        <v>5</v>
      </c>
      <c r="B32" s="1030" t="s">
        <v>394</v>
      </c>
      <c r="C32" s="1031"/>
      <c r="D32" s="1031"/>
      <c r="E32" s="1031"/>
      <c r="F32" s="1031"/>
      <c r="G32" s="1031"/>
      <c r="H32" s="1031"/>
      <c r="I32" s="1031"/>
      <c r="J32" s="1031"/>
      <c r="K32" s="1031"/>
      <c r="L32" s="1031"/>
      <c r="M32" s="1031"/>
      <c r="N32" s="1031"/>
      <c r="O32" s="1031"/>
      <c r="P32" s="1032"/>
      <c r="Q32" s="1038">
        <v>2348</v>
      </c>
      <c r="R32" s="1039"/>
      <c r="S32" s="1039"/>
      <c r="T32" s="1039"/>
      <c r="U32" s="1039"/>
      <c r="V32" s="1039">
        <v>2029</v>
      </c>
      <c r="W32" s="1039"/>
      <c r="X32" s="1039"/>
      <c r="Y32" s="1039"/>
      <c r="Z32" s="1039"/>
      <c r="AA32" s="1039">
        <v>319</v>
      </c>
      <c r="AB32" s="1039"/>
      <c r="AC32" s="1039"/>
      <c r="AD32" s="1039"/>
      <c r="AE32" s="1040"/>
      <c r="AF32" s="1035">
        <v>1467</v>
      </c>
      <c r="AG32" s="1036"/>
      <c r="AH32" s="1036"/>
      <c r="AI32" s="1036"/>
      <c r="AJ32" s="1037"/>
      <c r="AK32" s="980">
        <v>384</v>
      </c>
      <c r="AL32" s="971"/>
      <c r="AM32" s="971"/>
      <c r="AN32" s="971"/>
      <c r="AO32" s="971"/>
      <c r="AP32" s="971">
        <v>3036</v>
      </c>
      <c r="AQ32" s="971"/>
      <c r="AR32" s="971"/>
      <c r="AS32" s="971"/>
      <c r="AT32" s="971"/>
      <c r="AU32" s="971">
        <v>1873</v>
      </c>
      <c r="AV32" s="971"/>
      <c r="AW32" s="971"/>
      <c r="AX32" s="971"/>
      <c r="AY32" s="971"/>
      <c r="AZ32" s="1041" t="s">
        <v>559</v>
      </c>
      <c r="BA32" s="1041"/>
      <c r="BB32" s="1041"/>
      <c r="BC32" s="1041"/>
      <c r="BD32" s="1041"/>
      <c r="BE32" s="972" t="s">
        <v>393</v>
      </c>
      <c r="BF32" s="972"/>
      <c r="BG32" s="972"/>
      <c r="BH32" s="972"/>
      <c r="BI32" s="973"/>
      <c r="BJ32" s="231"/>
      <c r="BK32" s="231"/>
      <c r="BL32" s="231"/>
      <c r="BM32" s="231"/>
      <c r="BN32" s="231"/>
      <c r="BO32" s="240"/>
      <c r="BP32" s="240"/>
      <c r="BQ32" s="237">
        <v>26</v>
      </c>
      <c r="BR32" s="238"/>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29"/>
    </row>
    <row r="33" spans="1:131" ht="26.25" customHeight="1" x14ac:dyDescent="0.15">
      <c r="A33" s="241">
        <v>6</v>
      </c>
      <c r="B33" s="1030" t="s">
        <v>395</v>
      </c>
      <c r="C33" s="1031"/>
      <c r="D33" s="1031"/>
      <c r="E33" s="1031"/>
      <c r="F33" s="1031"/>
      <c r="G33" s="1031"/>
      <c r="H33" s="1031"/>
      <c r="I33" s="1031"/>
      <c r="J33" s="1031"/>
      <c r="K33" s="1031"/>
      <c r="L33" s="1031"/>
      <c r="M33" s="1031"/>
      <c r="N33" s="1031"/>
      <c r="O33" s="1031"/>
      <c r="P33" s="1032"/>
      <c r="Q33" s="1038">
        <v>350</v>
      </c>
      <c r="R33" s="1039"/>
      <c r="S33" s="1039"/>
      <c r="T33" s="1039"/>
      <c r="U33" s="1039"/>
      <c r="V33" s="1039">
        <v>340</v>
      </c>
      <c r="W33" s="1039"/>
      <c r="X33" s="1039"/>
      <c r="Y33" s="1039"/>
      <c r="Z33" s="1039"/>
      <c r="AA33" s="1039">
        <v>10</v>
      </c>
      <c r="AB33" s="1039"/>
      <c r="AC33" s="1039"/>
      <c r="AD33" s="1039"/>
      <c r="AE33" s="1040"/>
      <c r="AF33" s="1035">
        <v>32</v>
      </c>
      <c r="AG33" s="1036"/>
      <c r="AH33" s="1036"/>
      <c r="AI33" s="1036"/>
      <c r="AJ33" s="1037"/>
      <c r="AK33" s="980">
        <v>140</v>
      </c>
      <c r="AL33" s="971"/>
      <c r="AM33" s="971"/>
      <c r="AN33" s="971"/>
      <c r="AO33" s="971"/>
      <c r="AP33" s="971" t="s">
        <v>559</v>
      </c>
      <c r="AQ33" s="971"/>
      <c r="AR33" s="971"/>
      <c r="AS33" s="971"/>
      <c r="AT33" s="971"/>
      <c r="AU33" s="971" t="s">
        <v>559</v>
      </c>
      <c r="AV33" s="971"/>
      <c r="AW33" s="971"/>
      <c r="AX33" s="971"/>
      <c r="AY33" s="971"/>
      <c r="AZ33" s="1041" t="s">
        <v>559</v>
      </c>
      <c r="BA33" s="1041"/>
      <c r="BB33" s="1041"/>
      <c r="BC33" s="1041"/>
      <c r="BD33" s="1041"/>
      <c r="BE33" s="972" t="s">
        <v>396</v>
      </c>
      <c r="BF33" s="972"/>
      <c r="BG33" s="972"/>
      <c r="BH33" s="972"/>
      <c r="BI33" s="973"/>
      <c r="BJ33" s="231"/>
      <c r="BK33" s="231"/>
      <c r="BL33" s="231"/>
      <c r="BM33" s="231"/>
      <c r="BN33" s="231"/>
      <c r="BO33" s="240"/>
      <c r="BP33" s="240"/>
      <c r="BQ33" s="237">
        <v>27</v>
      </c>
      <c r="BR33" s="238"/>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29"/>
    </row>
    <row r="34" spans="1:131" ht="26.25" customHeight="1" x14ac:dyDescent="0.15">
      <c r="A34" s="241">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1"/>
      <c r="BK34" s="231"/>
      <c r="BL34" s="231"/>
      <c r="BM34" s="231"/>
      <c r="BN34" s="231"/>
      <c r="BO34" s="240"/>
      <c r="BP34" s="240"/>
      <c r="BQ34" s="237">
        <v>28</v>
      </c>
      <c r="BR34" s="238"/>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29"/>
    </row>
    <row r="35" spans="1:131" ht="26.25" customHeight="1" x14ac:dyDescent="0.15">
      <c r="A35" s="241">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1"/>
      <c r="BK35" s="231"/>
      <c r="BL35" s="231"/>
      <c r="BM35" s="231"/>
      <c r="BN35" s="231"/>
      <c r="BO35" s="240"/>
      <c r="BP35" s="240"/>
      <c r="BQ35" s="237">
        <v>29</v>
      </c>
      <c r="BR35" s="238"/>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29"/>
    </row>
    <row r="36" spans="1:131" ht="26.25" customHeight="1" x14ac:dyDescent="0.15">
      <c r="A36" s="241">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1"/>
      <c r="BK36" s="231"/>
      <c r="BL36" s="231"/>
      <c r="BM36" s="231"/>
      <c r="BN36" s="231"/>
      <c r="BO36" s="240"/>
      <c r="BP36" s="240"/>
      <c r="BQ36" s="237">
        <v>30</v>
      </c>
      <c r="BR36" s="238"/>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29"/>
    </row>
    <row r="37" spans="1:131" ht="26.25" customHeight="1" x14ac:dyDescent="0.15">
      <c r="A37" s="241">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1"/>
      <c r="BK37" s="231"/>
      <c r="BL37" s="231"/>
      <c r="BM37" s="231"/>
      <c r="BN37" s="231"/>
      <c r="BO37" s="240"/>
      <c r="BP37" s="240"/>
      <c r="BQ37" s="237">
        <v>31</v>
      </c>
      <c r="BR37" s="238"/>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29"/>
    </row>
    <row r="38" spans="1:131" ht="26.25" customHeight="1" x14ac:dyDescent="0.15">
      <c r="A38" s="241">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1"/>
      <c r="BK38" s="231"/>
      <c r="BL38" s="231"/>
      <c r="BM38" s="231"/>
      <c r="BN38" s="231"/>
      <c r="BO38" s="240"/>
      <c r="BP38" s="240"/>
      <c r="BQ38" s="237">
        <v>32</v>
      </c>
      <c r="BR38" s="238"/>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29"/>
    </row>
    <row r="39" spans="1:131" ht="26.25" customHeight="1" x14ac:dyDescent="0.15">
      <c r="A39" s="241">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1"/>
      <c r="BK39" s="231"/>
      <c r="BL39" s="231"/>
      <c r="BM39" s="231"/>
      <c r="BN39" s="231"/>
      <c r="BO39" s="240"/>
      <c r="BP39" s="240"/>
      <c r="BQ39" s="237">
        <v>33</v>
      </c>
      <c r="BR39" s="238"/>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29"/>
    </row>
    <row r="40" spans="1:131" ht="26.25" customHeight="1" x14ac:dyDescent="0.15">
      <c r="A40" s="237">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1"/>
      <c r="BK40" s="231"/>
      <c r="BL40" s="231"/>
      <c r="BM40" s="231"/>
      <c r="BN40" s="231"/>
      <c r="BO40" s="240"/>
      <c r="BP40" s="240"/>
      <c r="BQ40" s="237">
        <v>34</v>
      </c>
      <c r="BR40" s="238"/>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29"/>
    </row>
    <row r="41" spans="1:131" ht="26.25" customHeight="1" x14ac:dyDescent="0.15">
      <c r="A41" s="237">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1"/>
      <c r="BK41" s="231"/>
      <c r="BL41" s="231"/>
      <c r="BM41" s="231"/>
      <c r="BN41" s="231"/>
      <c r="BO41" s="240"/>
      <c r="BP41" s="240"/>
      <c r="BQ41" s="237">
        <v>35</v>
      </c>
      <c r="BR41" s="238"/>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29"/>
    </row>
    <row r="42" spans="1:131" ht="26.25" customHeight="1" x14ac:dyDescent="0.15">
      <c r="A42" s="237">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1"/>
      <c r="BK42" s="231"/>
      <c r="BL42" s="231"/>
      <c r="BM42" s="231"/>
      <c r="BN42" s="231"/>
      <c r="BO42" s="240"/>
      <c r="BP42" s="240"/>
      <c r="BQ42" s="237">
        <v>36</v>
      </c>
      <c r="BR42" s="238"/>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29"/>
    </row>
    <row r="43" spans="1:131" ht="26.25" customHeight="1" x14ac:dyDescent="0.15">
      <c r="A43" s="237">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1"/>
      <c r="BK43" s="231"/>
      <c r="BL43" s="231"/>
      <c r="BM43" s="231"/>
      <c r="BN43" s="231"/>
      <c r="BO43" s="240"/>
      <c r="BP43" s="240"/>
      <c r="BQ43" s="237">
        <v>37</v>
      </c>
      <c r="BR43" s="238"/>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29"/>
    </row>
    <row r="44" spans="1:131" ht="26.25" customHeight="1" x14ac:dyDescent="0.15">
      <c r="A44" s="237">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1"/>
      <c r="BK44" s="231"/>
      <c r="BL44" s="231"/>
      <c r="BM44" s="231"/>
      <c r="BN44" s="231"/>
      <c r="BO44" s="240"/>
      <c r="BP44" s="240"/>
      <c r="BQ44" s="237">
        <v>38</v>
      </c>
      <c r="BR44" s="238"/>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29"/>
    </row>
    <row r="45" spans="1:131" ht="26.25" customHeight="1" x14ac:dyDescent="0.15">
      <c r="A45" s="237">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1"/>
      <c r="BK45" s="231"/>
      <c r="BL45" s="231"/>
      <c r="BM45" s="231"/>
      <c r="BN45" s="231"/>
      <c r="BO45" s="240"/>
      <c r="BP45" s="240"/>
      <c r="BQ45" s="237">
        <v>39</v>
      </c>
      <c r="BR45" s="238"/>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29"/>
    </row>
    <row r="46" spans="1:131" ht="26.25" customHeight="1" x14ac:dyDescent="0.15">
      <c r="A46" s="237">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1"/>
      <c r="BK46" s="231"/>
      <c r="BL46" s="231"/>
      <c r="BM46" s="231"/>
      <c r="BN46" s="231"/>
      <c r="BO46" s="240"/>
      <c r="BP46" s="240"/>
      <c r="BQ46" s="237">
        <v>40</v>
      </c>
      <c r="BR46" s="238"/>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29"/>
    </row>
    <row r="47" spans="1:131" ht="26.25" customHeight="1" x14ac:dyDescent="0.15">
      <c r="A47" s="237">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1"/>
      <c r="BK47" s="231"/>
      <c r="BL47" s="231"/>
      <c r="BM47" s="231"/>
      <c r="BN47" s="231"/>
      <c r="BO47" s="240"/>
      <c r="BP47" s="240"/>
      <c r="BQ47" s="237">
        <v>41</v>
      </c>
      <c r="BR47" s="238"/>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29"/>
    </row>
    <row r="48" spans="1:131" ht="26.25" customHeight="1" x14ac:dyDescent="0.15">
      <c r="A48" s="237">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1"/>
      <c r="BK48" s="231"/>
      <c r="BL48" s="231"/>
      <c r="BM48" s="231"/>
      <c r="BN48" s="231"/>
      <c r="BO48" s="240"/>
      <c r="BP48" s="240"/>
      <c r="BQ48" s="237">
        <v>42</v>
      </c>
      <c r="BR48" s="238"/>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29"/>
    </row>
    <row r="49" spans="1:131" ht="26.25" customHeight="1" x14ac:dyDescent="0.15">
      <c r="A49" s="237">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1"/>
      <c r="BK49" s="231"/>
      <c r="BL49" s="231"/>
      <c r="BM49" s="231"/>
      <c r="BN49" s="231"/>
      <c r="BO49" s="240"/>
      <c r="BP49" s="240"/>
      <c r="BQ49" s="237">
        <v>43</v>
      </c>
      <c r="BR49" s="238"/>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29"/>
    </row>
    <row r="50" spans="1:131" ht="26.25" customHeight="1" x14ac:dyDescent="0.15">
      <c r="A50" s="237">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1"/>
      <c r="BK50" s="231"/>
      <c r="BL50" s="231"/>
      <c r="BM50" s="231"/>
      <c r="BN50" s="231"/>
      <c r="BO50" s="240"/>
      <c r="BP50" s="240"/>
      <c r="BQ50" s="237">
        <v>44</v>
      </c>
      <c r="BR50" s="238"/>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29"/>
    </row>
    <row r="51" spans="1:131" ht="26.25" customHeight="1" x14ac:dyDescent="0.15">
      <c r="A51" s="237">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1"/>
      <c r="BK51" s="231"/>
      <c r="BL51" s="231"/>
      <c r="BM51" s="231"/>
      <c r="BN51" s="231"/>
      <c r="BO51" s="240"/>
      <c r="BP51" s="240"/>
      <c r="BQ51" s="237">
        <v>45</v>
      </c>
      <c r="BR51" s="238"/>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29"/>
    </row>
    <row r="52" spans="1:131" ht="26.25" customHeight="1" x14ac:dyDescent="0.15">
      <c r="A52" s="237">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1"/>
      <c r="BK52" s="231"/>
      <c r="BL52" s="231"/>
      <c r="BM52" s="231"/>
      <c r="BN52" s="231"/>
      <c r="BO52" s="240"/>
      <c r="BP52" s="240"/>
      <c r="BQ52" s="237">
        <v>46</v>
      </c>
      <c r="BR52" s="238"/>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29"/>
    </row>
    <row r="53" spans="1:131" ht="26.25" customHeight="1" x14ac:dyDescent="0.15">
      <c r="A53" s="237">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1"/>
      <c r="BK53" s="231"/>
      <c r="BL53" s="231"/>
      <c r="BM53" s="231"/>
      <c r="BN53" s="231"/>
      <c r="BO53" s="240"/>
      <c r="BP53" s="240"/>
      <c r="BQ53" s="237">
        <v>47</v>
      </c>
      <c r="BR53" s="238"/>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29"/>
    </row>
    <row r="54" spans="1:131" ht="26.25" customHeight="1" x14ac:dyDescent="0.15">
      <c r="A54" s="237">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1"/>
      <c r="BK54" s="231"/>
      <c r="BL54" s="231"/>
      <c r="BM54" s="231"/>
      <c r="BN54" s="231"/>
      <c r="BO54" s="240"/>
      <c r="BP54" s="240"/>
      <c r="BQ54" s="237">
        <v>48</v>
      </c>
      <c r="BR54" s="238"/>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29"/>
    </row>
    <row r="55" spans="1:131" ht="26.25" customHeight="1" x14ac:dyDescent="0.15">
      <c r="A55" s="237">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1"/>
      <c r="BK55" s="231"/>
      <c r="BL55" s="231"/>
      <c r="BM55" s="231"/>
      <c r="BN55" s="231"/>
      <c r="BO55" s="240"/>
      <c r="BP55" s="240"/>
      <c r="BQ55" s="237">
        <v>49</v>
      </c>
      <c r="BR55" s="238"/>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29"/>
    </row>
    <row r="56" spans="1:131" ht="26.25" customHeight="1" x14ac:dyDescent="0.15">
      <c r="A56" s="237">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1"/>
      <c r="BK56" s="231"/>
      <c r="BL56" s="231"/>
      <c r="BM56" s="231"/>
      <c r="BN56" s="231"/>
      <c r="BO56" s="240"/>
      <c r="BP56" s="240"/>
      <c r="BQ56" s="237">
        <v>50</v>
      </c>
      <c r="BR56" s="238"/>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29"/>
    </row>
    <row r="57" spans="1:131" ht="26.25" customHeight="1" x14ac:dyDescent="0.15">
      <c r="A57" s="237">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1"/>
      <c r="BK57" s="231"/>
      <c r="BL57" s="231"/>
      <c r="BM57" s="231"/>
      <c r="BN57" s="231"/>
      <c r="BO57" s="240"/>
      <c r="BP57" s="240"/>
      <c r="BQ57" s="237">
        <v>51</v>
      </c>
      <c r="BR57" s="238"/>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29"/>
    </row>
    <row r="58" spans="1:131" ht="26.25" customHeight="1" x14ac:dyDescent="0.15">
      <c r="A58" s="237">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1"/>
      <c r="BK58" s="231"/>
      <c r="BL58" s="231"/>
      <c r="BM58" s="231"/>
      <c r="BN58" s="231"/>
      <c r="BO58" s="240"/>
      <c r="BP58" s="240"/>
      <c r="BQ58" s="237">
        <v>52</v>
      </c>
      <c r="BR58" s="238"/>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29"/>
    </row>
    <row r="59" spans="1:131" ht="26.25" customHeight="1" x14ac:dyDescent="0.15">
      <c r="A59" s="237">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1"/>
      <c r="BK59" s="231"/>
      <c r="BL59" s="231"/>
      <c r="BM59" s="231"/>
      <c r="BN59" s="231"/>
      <c r="BO59" s="240"/>
      <c r="BP59" s="240"/>
      <c r="BQ59" s="237">
        <v>53</v>
      </c>
      <c r="BR59" s="238"/>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29"/>
    </row>
    <row r="60" spans="1:131" ht="26.25" customHeight="1" x14ac:dyDescent="0.15">
      <c r="A60" s="237">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1"/>
      <c r="BK60" s="231"/>
      <c r="BL60" s="231"/>
      <c r="BM60" s="231"/>
      <c r="BN60" s="231"/>
      <c r="BO60" s="240"/>
      <c r="BP60" s="240"/>
      <c r="BQ60" s="237">
        <v>54</v>
      </c>
      <c r="BR60" s="238"/>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29"/>
    </row>
    <row r="61" spans="1:131" ht="26.25" customHeight="1" thickBot="1" x14ac:dyDescent="0.2">
      <c r="A61" s="237">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1"/>
      <c r="BK61" s="231"/>
      <c r="BL61" s="231"/>
      <c r="BM61" s="231"/>
      <c r="BN61" s="231"/>
      <c r="BO61" s="240"/>
      <c r="BP61" s="240"/>
      <c r="BQ61" s="237">
        <v>55</v>
      </c>
      <c r="BR61" s="238"/>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29"/>
    </row>
    <row r="62" spans="1:131" ht="26.25" customHeight="1" x14ac:dyDescent="0.15">
      <c r="A62" s="237">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0"/>
      <c r="BP62" s="240"/>
      <c r="BQ62" s="237">
        <v>56</v>
      </c>
      <c r="BR62" s="238"/>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29"/>
    </row>
    <row r="63" spans="1:131" ht="26.25" customHeight="1" thickBot="1" x14ac:dyDescent="0.2">
      <c r="A63" s="239"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5637</v>
      </c>
      <c r="AG63" s="959"/>
      <c r="AH63" s="959"/>
      <c r="AI63" s="959"/>
      <c r="AJ63" s="1022"/>
      <c r="AK63" s="1023"/>
      <c r="AL63" s="963"/>
      <c r="AM63" s="963"/>
      <c r="AN63" s="963"/>
      <c r="AO63" s="963"/>
      <c r="AP63" s="959">
        <v>3036</v>
      </c>
      <c r="AQ63" s="959"/>
      <c r="AR63" s="959"/>
      <c r="AS63" s="959"/>
      <c r="AT63" s="959"/>
      <c r="AU63" s="959">
        <v>1873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0"/>
      <c r="BP63" s="240"/>
      <c r="BQ63" s="237">
        <v>57</v>
      </c>
      <c r="BR63" s="238"/>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29"/>
    </row>
    <row r="65" spans="1:131" ht="26.25" customHeight="1" thickBot="1" x14ac:dyDescent="0.2">
      <c r="A65" s="231" t="s">
        <v>399</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29"/>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0"/>
      <c r="BF66" s="240"/>
      <c r="BG66" s="240"/>
      <c r="BH66" s="240"/>
      <c r="BI66" s="240"/>
      <c r="BJ66" s="240"/>
      <c r="BK66" s="240"/>
      <c r="BL66" s="240"/>
      <c r="BM66" s="240"/>
      <c r="BN66" s="240"/>
      <c r="BO66" s="240"/>
      <c r="BP66" s="240"/>
      <c r="BQ66" s="237">
        <v>60</v>
      </c>
      <c r="BR66" s="242"/>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9"/>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0"/>
      <c r="BF67" s="240"/>
      <c r="BG67" s="240"/>
      <c r="BH67" s="240"/>
      <c r="BI67" s="240"/>
      <c r="BJ67" s="240"/>
      <c r="BK67" s="240"/>
      <c r="BL67" s="240"/>
      <c r="BM67" s="240"/>
      <c r="BN67" s="240"/>
      <c r="BO67" s="240"/>
      <c r="BP67" s="240"/>
      <c r="BQ67" s="237">
        <v>61</v>
      </c>
      <c r="BR67" s="242"/>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9"/>
    </row>
    <row r="68" spans="1:131" ht="26.25" customHeight="1" thickTop="1" x14ac:dyDescent="0.15">
      <c r="A68" s="235">
        <v>1</v>
      </c>
      <c r="B68" s="985" t="s">
        <v>549</v>
      </c>
      <c r="C68" s="986"/>
      <c r="D68" s="986"/>
      <c r="E68" s="986"/>
      <c r="F68" s="986"/>
      <c r="G68" s="986"/>
      <c r="H68" s="986"/>
      <c r="I68" s="986"/>
      <c r="J68" s="986"/>
      <c r="K68" s="986"/>
      <c r="L68" s="986"/>
      <c r="M68" s="986"/>
      <c r="N68" s="986"/>
      <c r="O68" s="986"/>
      <c r="P68" s="987"/>
      <c r="Q68" s="988">
        <v>9022</v>
      </c>
      <c r="R68" s="982"/>
      <c r="S68" s="982"/>
      <c r="T68" s="982"/>
      <c r="U68" s="982"/>
      <c r="V68" s="982">
        <v>8620</v>
      </c>
      <c r="W68" s="982"/>
      <c r="X68" s="982"/>
      <c r="Y68" s="982"/>
      <c r="Z68" s="982"/>
      <c r="AA68" s="982">
        <v>402</v>
      </c>
      <c r="AB68" s="982"/>
      <c r="AC68" s="982"/>
      <c r="AD68" s="982"/>
      <c r="AE68" s="982"/>
      <c r="AF68" s="982">
        <v>402</v>
      </c>
      <c r="AG68" s="982"/>
      <c r="AH68" s="982"/>
      <c r="AI68" s="982"/>
      <c r="AJ68" s="982"/>
      <c r="AK68" s="982">
        <v>0</v>
      </c>
      <c r="AL68" s="982"/>
      <c r="AM68" s="982"/>
      <c r="AN68" s="982"/>
      <c r="AO68" s="982"/>
      <c r="AP68" s="982">
        <v>158</v>
      </c>
      <c r="AQ68" s="982"/>
      <c r="AR68" s="982"/>
      <c r="AS68" s="982"/>
      <c r="AT68" s="982"/>
      <c r="AU68" s="982">
        <v>4</v>
      </c>
      <c r="AV68" s="982"/>
      <c r="AW68" s="982"/>
      <c r="AX68" s="982"/>
      <c r="AY68" s="982"/>
      <c r="AZ68" s="983"/>
      <c r="BA68" s="983"/>
      <c r="BB68" s="983"/>
      <c r="BC68" s="983"/>
      <c r="BD68" s="984"/>
      <c r="BE68" s="240"/>
      <c r="BF68" s="240"/>
      <c r="BG68" s="240"/>
      <c r="BH68" s="240"/>
      <c r="BI68" s="240"/>
      <c r="BJ68" s="240"/>
      <c r="BK68" s="240"/>
      <c r="BL68" s="240"/>
      <c r="BM68" s="240"/>
      <c r="BN68" s="240"/>
      <c r="BO68" s="240"/>
      <c r="BP68" s="240"/>
      <c r="BQ68" s="237">
        <v>62</v>
      </c>
      <c r="BR68" s="242"/>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9"/>
    </row>
    <row r="69" spans="1:131" ht="26.25" customHeight="1" x14ac:dyDescent="0.15">
      <c r="A69" s="237">
        <v>2</v>
      </c>
      <c r="B69" s="974" t="s">
        <v>550</v>
      </c>
      <c r="C69" s="975"/>
      <c r="D69" s="975"/>
      <c r="E69" s="975"/>
      <c r="F69" s="975"/>
      <c r="G69" s="975"/>
      <c r="H69" s="975"/>
      <c r="I69" s="975"/>
      <c r="J69" s="975"/>
      <c r="K69" s="975"/>
      <c r="L69" s="975"/>
      <c r="M69" s="975"/>
      <c r="N69" s="975"/>
      <c r="O69" s="975"/>
      <c r="P69" s="976"/>
      <c r="Q69" s="977">
        <v>32420</v>
      </c>
      <c r="R69" s="971"/>
      <c r="S69" s="971"/>
      <c r="T69" s="971"/>
      <c r="U69" s="971"/>
      <c r="V69" s="971">
        <v>32253</v>
      </c>
      <c r="W69" s="971"/>
      <c r="X69" s="971"/>
      <c r="Y69" s="971"/>
      <c r="Z69" s="971"/>
      <c r="AA69" s="971">
        <v>168</v>
      </c>
      <c r="AB69" s="971"/>
      <c r="AC69" s="971"/>
      <c r="AD69" s="971"/>
      <c r="AE69" s="971"/>
      <c r="AF69" s="971">
        <v>168</v>
      </c>
      <c r="AG69" s="971"/>
      <c r="AH69" s="971"/>
      <c r="AI69" s="971"/>
      <c r="AJ69" s="971"/>
      <c r="AK69" s="971">
        <v>385</v>
      </c>
      <c r="AL69" s="971"/>
      <c r="AM69" s="971"/>
      <c r="AN69" s="971"/>
      <c r="AO69" s="971"/>
      <c r="AP69" s="971" t="s">
        <v>559</v>
      </c>
      <c r="AQ69" s="971"/>
      <c r="AR69" s="971"/>
      <c r="AS69" s="971"/>
      <c r="AT69" s="971"/>
      <c r="AU69" s="971" t="s">
        <v>559</v>
      </c>
      <c r="AV69" s="971"/>
      <c r="AW69" s="971"/>
      <c r="AX69" s="971"/>
      <c r="AY69" s="971"/>
      <c r="AZ69" s="972"/>
      <c r="BA69" s="972"/>
      <c r="BB69" s="972"/>
      <c r="BC69" s="972"/>
      <c r="BD69" s="973"/>
      <c r="BE69" s="240"/>
      <c r="BF69" s="240"/>
      <c r="BG69" s="240"/>
      <c r="BH69" s="240"/>
      <c r="BI69" s="240"/>
      <c r="BJ69" s="240"/>
      <c r="BK69" s="240"/>
      <c r="BL69" s="240"/>
      <c r="BM69" s="240"/>
      <c r="BN69" s="240"/>
      <c r="BO69" s="240"/>
      <c r="BP69" s="240"/>
      <c r="BQ69" s="237">
        <v>63</v>
      </c>
      <c r="BR69" s="242"/>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9"/>
    </row>
    <row r="70" spans="1:131" ht="26.25" customHeight="1" x14ac:dyDescent="0.15">
      <c r="A70" s="237">
        <v>3</v>
      </c>
      <c r="B70" s="974" t="s">
        <v>551</v>
      </c>
      <c r="C70" s="975"/>
      <c r="D70" s="975"/>
      <c r="E70" s="975"/>
      <c r="F70" s="975"/>
      <c r="G70" s="975"/>
      <c r="H70" s="975"/>
      <c r="I70" s="975"/>
      <c r="J70" s="975"/>
      <c r="K70" s="975"/>
      <c r="L70" s="975"/>
      <c r="M70" s="975"/>
      <c r="N70" s="975"/>
      <c r="O70" s="975"/>
      <c r="P70" s="976"/>
      <c r="Q70" s="977">
        <v>53119</v>
      </c>
      <c r="R70" s="971"/>
      <c r="S70" s="971"/>
      <c r="T70" s="971"/>
      <c r="U70" s="971"/>
      <c r="V70" s="971">
        <v>52236</v>
      </c>
      <c r="W70" s="971"/>
      <c r="X70" s="971"/>
      <c r="Y70" s="971"/>
      <c r="Z70" s="971"/>
      <c r="AA70" s="971">
        <v>883</v>
      </c>
      <c r="AB70" s="971"/>
      <c r="AC70" s="971"/>
      <c r="AD70" s="971"/>
      <c r="AE70" s="971"/>
      <c r="AF70" s="971">
        <v>877</v>
      </c>
      <c r="AG70" s="971"/>
      <c r="AH70" s="971"/>
      <c r="AI70" s="971"/>
      <c r="AJ70" s="971"/>
      <c r="AK70" s="971">
        <v>0</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40"/>
      <c r="BF70" s="240"/>
      <c r="BG70" s="240"/>
      <c r="BH70" s="240"/>
      <c r="BI70" s="240"/>
      <c r="BJ70" s="240"/>
      <c r="BK70" s="240"/>
      <c r="BL70" s="240"/>
      <c r="BM70" s="240"/>
      <c r="BN70" s="240"/>
      <c r="BO70" s="240"/>
      <c r="BP70" s="240"/>
      <c r="BQ70" s="237">
        <v>64</v>
      </c>
      <c r="BR70" s="242"/>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9"/>
    </row>
    <row r="71" spans="1:131" ht="26.25" customHeight="1" x14ac:dyDescent="0.15">
      <c r="A71" s="237">
        <v>4</v>
      </c>
      <c r="B71" s="974" t="s">
        <v>552</v>
      </c>
      <c r="C71" s="975"/>
      <c r="D71" s="975"/>
      <c r="E71" s="975"/>
      <c r="F71" s="975"/>
      <c r="G71" s="975"/>
      <c r="H71" s="975"/>
      <c r="I71" s="975"/>
      <c r="J71" s="975"/>
      <c r="K71" s="975"/>
      <c r="L71" s="975"/>
      <c r="M71" s="975"/>
      <c r="N71" s="975"/>
      <c r="O71" s="975"/>
      <c r="P71" s="976"/>
      <c r="Q71" s="977">
        <v>992</v>
      </c>
      <c r="R71" s="971"/>
      <c r="S71" s="971"/>
      <c r="T71" s="971"/>
      <c r="U71" s="971"/>
      <c r="V71" s="971">
        <v>963</v>
      </c>
      <c r="W71" s="971"/>
      <c r="X71" s="971"/>
      <c r="Y71" s="971"/>
      <c r="Z71" s="971"/>
      <c r="AA71" s="971">
        <v>29</v>
      </c>
      <c r="AB71" s="971"/>
      <c r="AC71" s="971"/>
      <c r="AD71" s="971"/>
      <c r="AE71" s="971"/>
      <c r="AF71" s="971">
        <v>29</v>
      </c>
      <c r="AG71" s="971"/>
      <c r="AH71" s="971"/>
      <c r="AI71" s="971"/>
      <c r="AJ71" s="971"/>
      <c r="AK71" s="971">
        <v>50</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40"/>
      <c r="BF71" s="240"/>
      <c r="BG71" s="240"/>
      <c r="BH71" s="240"/>
      <c r="BI71" s="240"/>
      <c r="BJ71" s="240"/>
      <c r="BK71" s="240"/>
      <c r="BL71" s="240"/>
      <c r="BM71" s="240"/>
      <c r="BN71" s="240"/>
      <c r="BO71" s="240"/>
      <c r="BP71" s="240"/>
      <c r="BQ71" s="237">
        <v>65</v>
      </c>
      <c r="BR71" s="242"/>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9"/>
    </row>
    <row r="72" spans="1:131" ht="26.25" customHeight="1" x14ac:dyDescent="0.15">
      <c r="A72" s="237">
        <v>5</v>
      </c>
      <c r="B72" s="974" t="s">
        <v>553</v>
      </c>
      <c r="C72" s="975"/>
      <c r="D72" s="975"/>
      <c r="E72" s="975"/>
      <c r="F72" s="975"/>
      <c r="G72" s="975"/>
      <c r="H72" s="975"/>
      <c r="I72" s="975"/>
      <c r="J72" s="975"/>
      <c r="K72" s="975"/>
      <c r="L72" s="975"/>
      <c r="M72" s="975"/>
      <c r="N72" s="975"/>
      <c r="O72" s="975"/>
      <c r="P72" s="976"/>
      <c r="Q72" s="977">
        <v>249</v>
      </c>
      <c r="R72" s="971"/>
      <c r="S72" s="971"/>
      <c r="T72" s="971"/>
      <c r="U72" s="971"/>
      <c r="V72" s="971">
        <v>194</v>
      </c>
      <c r="W72" s="971"/>
      <c r="X72" s="971"/>
      <c r="Y72" s="971"/>
      <c r="Z72" s="971"/>
      <c r="AA72" s="971">
        <v>55</v>
      </c>
      <c r="AB72" s="971"/>
      <c r="AC72" s="971"/>
      <c r="AD72" s="971"/>
      <c r="AE72" s="971"/>
      <c r="AF72" s="971">
        <v>55</v>
      </c>
      <c r="AG72" s="971"/>
      <c r="AH72" s="971"/>
      <c r="AI72" s="971"/>
      <c r="AJ72" s="971"/>
      <c r="AK72" s="971">
        <v>17</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40"/>
      <c r="BF72" s="240"/>
      <c r="BG72" s="240"/>
      <c r="BH72" s="240"/>
      <c r="BI72" s="240"/>
      <c r="BJ72" s="240"/>
      <c r="BK72" s="240"/>
      <c r="BL72" s="240"/>
      <c r="BM72" s="240"/>
      <c r="BN72" s="240"/>
      <c r="BO72" s="240"/>
      <c r="BP72" s="240"/>
      <c r="BQ72" s="237">
        <v>66</v>
      </c>
      <c r="BR72" s="242"/>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9"/>
    </row>
    <row r="73" spans="1:131" ht="26.25" customHeight="1" x14ac:dyDescent="0.15">
      <c r="A73" s="237">
        <v>6</v>
      </c>
      <c r="B73" s="974" t="s">
        <v>554</v>
      </c>
      <c r="C73" s="975"/>
      <c r="D73" s="975"/>
      <c r="E73" s="975"/>
      <c r="F73" s="975"/>
      <c r="G73" s="975"/>
      <c r="H73" s="975"/>
      <c r="I73" s="975"/>
      <c r="J73" s="975"/>
      <c r="K73" s="975"/>
      <c r="L73" s="975"/>
      <c r="M73" s="975"/>
      <c r="N73" s="975"/>
      <c r="O73" s="975"/>
      <c r="P73" s="976"/>
      <c r="Q73" s="977">
        <v>280</v>
      </c>
      <c r="R73" s="971"/>
      <c r="S73" s="971"/>
      <c r="T73" s="971"/>
      <c r="U73" s="971"/>
      <c r="V73" s="971">
        <v>255</v>
      </c>
      <c r="W73" s="971"/>
      <c r="X73" s="971"/>
      <c r="Y73" s="971"/>
      <c r="Z73" s="971"/>
      <c r="AA73" s="971">
        <v>25</v>
      </c>
      <c r="AB73" s="971"/>
      <c r="AC73" s="971"/>
      <c r="AD73" s="971"/>
      <c r="AE73" s="971"/>
      <c r="AF73" s="971">
        <v>25</v>
      </c>
      <c r="AG73" s="971"/>
      <c r="AH73" s="971"/>
      <c r="AI73" s="971"/>
      <c r="AJ73" s="971"/>
      <c r="AK73" s="971">
        <v>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40"/>
      <c r="BF73" s="240"/>
      <c r="BG73" s="240"/>
      <c r="BH73" s="240"/>
      <c r="BI73" s="240"/>
      <c r="BJ73" s="240"/>
      <c r="BK73" s="240"/>
      <c r="BL73" s="240"/>
      <c r="BM73" s="240"/>
      <c r="BN73" s="240"/>
      <c r="BO73" s="240"/>
      <c r="BP73" s="240"/>
      <c r="BQ73" s="237">
        <v>67</v>
      </c>
      <c r="BR73" s="242"/>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9"/>
    </row>
    <row r="74" spans="1:131" ht="26.25" customHeight="1" x14ac:dyDescent="0.15">
      <c r="A74" s="237">
        <v>7</v>
      </c>
      <c r="B74" s="974" t="s">
        <v>555</v>
      </c>
      <c r="C74" s="975"/>
      <c r="D74" s="975"/>
      <c r="E74" s="975"/>
      <c r="F74" s="975"/>
      <c r="G74" s="975"/>
      <c r="H74" s="975"/>
      <c r="I74" s="975"/>
      <c r="J74" s="975"/>
      <c r="K74" s="975"/>
      <c r="L74" s="975"/>
      <c r="M74" s="975"/>
      <c r="N74" s="975"/>
      <c r="O74" s="975"/>
      <c r="P74" s="976"/>
      <c r="Q74" s="978">
        <v>9878</v>
      </c>
      <c r="R74" s="979"/>
      <c r="S74" s="979"/>
      <c r="T74" s="979"/>
      <c r="U74" s="980"/>
      <c r="V74" s="981">
        <v>9787</v>
      </c>
      <c r="W74" s="979"/>
      <c r="X74" s="979"/>
      <c r="Y74" s="979"/>
      <c r="Z74" s="980"/>
      <c r="AA74" s="981">
        <v>92</v>
      </c>
      <c r="AB74" s="979"/>
      <c r="AC74" s="979"/>
      <c r="AD74" s="979"/>
      <c r="AE74" s="980"/>
      <c r="AF74" s="981">
        <v>92</v>
      </c>
      <c r="AG74" s="979"/>
      <c r="AH74" s="979"/>
      <c r="AI74" s="979"/>
      <c r="AJ74" s="980"/>
      <c r="AK74" s="981">
        <v>5083</v>
      </c>
      <c r="AL74" s="979"/>
      <c r="AM74" s="979"/>
      <c r="AN74" s="979"/>
      <c r="AO74" s="980"/>
      <c r="AP74" s="981" t="s">
        <v>560</v>
      </c>
      <c r="AQ74" s="979"/>
      <c r="AR74" s="979"/>
      <c r="AS74" s="979"/>
      <c r="AT74" s="980"/>
      <c r="AU74" s="981" t="s">
        <v>560</v>
      </c>
      <c r="AV74" s="979"/>
      <c r="AW74" s="979"/>
      <c r="AX74" s="979"/>
      <c r="AY74" s="980"/>
      <c r="AZ74" s="972"/>
      <c r="BA74" s="972"/>
      <c r="BB74" s="972"/>
      <c r="BC74" s="972"/>
      <c r="BD74" s="973"/>
      <c r="BE74" s="240"/>
      <c r="BF74" s="240"/>
      <c r="BG74" s="240"/>
      <c r="BH74" s="240"/>
      <c r="BI74" s="240"/>
      <c r="BJ74" s="240"/>
      <c r="BK74" s="240"/>
      <c r="BL74" s="240"/>
      <c r="BM74" s="240"/>
      <c r="BN74" s="240"/>
      <c r="BO74" s="240"/>
      <c r="BP74" s="240"/>
      <c r="BQ74" s="237">
        <v>68</v>
      </c>
      <c r="BR74" s="242"/>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9"/>
    </row>
    <row r="75" spans="1:131" ht="26.25" customHeight="1" x14ac:dyDescent="0.15">
      <c r="A75" s="237">
        <v>8</v>
      </c>
      <c r="B75" s="974" t="s">
        <v>556</v>
      </c>
      <c r="C75" s="975"/>
      <c r="D75" s="975"/>
      <c r="E75" s="975"/>
      <c r="F75" s="975"/>
      <c r="G75" s="975"/>
      <c r="H75" s="975"/>
      <c r="I75" s="975"/>
      <c r="J75" s="975"/>
      <c r="K75" s="975"/>
      <c r="L75" s="975"/>
      <c r="M75" s="975"/>
      <c r="N75" s="975"/>
      <c r="O75" s="975"/>
      <c r="P75" s="976"/>
      <c r="Q75" s="978">
        <v>1600855</v>
      </c>
      <c r="R75" s="979"/>
      <c r="S75" s="979"/>
      <c r="T75" s="979"/>
      <c r="U75" s="980"/>
      <c r="V75" s="981">
        <v>1567252</v>
      </c>
      <c r="W75" s="979"/>
      <c r="X75" s="979"/>
      <c r="Y75" s="979"/>
      <c r="Z75" s="980"/>
      <c r="AA75" s="981">
        <v>33603</v>
      </c>
      <c r="AB75" s="979"/>
      <c r="AC75" s="979"/>
      <c r="AD75" s="979"/>
      <c r="AE75" s="980"/>
      <c r="AF75" s="981">
        <v>33603</v>
      </c>
      <c r="AG75" s="979"/>
      <c r="AH75" s="979"/>
      <c r="AI75" s="979"/>
      <c r="AJ75" s="980"/>
      <c r="AK75" s="981">
        <v>22693</v>
      </c>
      <c r="AL75" s="979"/>
      <c r="AM75" s="979"/>
      <c r="AN75" s="979"/>
      <c r="AO75" s="980"/>
      <c r="AP75" s="981" t="s">
        <v>567</v>
      </c>
      <c r="AQ75" s="979"/>
      <c r="AR75" s="979"/>
      <c r="AS75" s="979"/>
      <c r="AT75" s="980"/>
      <c r="AU75" s="981" t="s">
        <v>567</v>
      </c>
      <c r="AV75" s="979"/>
      <c r="AW75" s="979"/>
      <c r="AX75" s="979"/>
      <c r="AY75" s="980"/>
      <c r="AZ75" s="972"/>
      <c r="BA75" s="972"/>
      <c r="BB75" s="972"/>
      <c r="BC75" s="972"/>
      <c r="BD75" s="973"/>
      <c r="BE75" s="240"/>
      <c r="BF75" s="240"/>
      <c r="BG75" s="240"/>
      <c r="BH75" s="240"/>
      <c r="BI75" s="240"/>
      <c r="BJ75" s="240"/>
      <c r="BK75" s="240"/>
      <c r="BL75" s="240"/>
      <c r="BM75" s="240"/>
      <c r="BN75" s="240"/>
      <c r="BO75" s="240"/>
      <c r="BP75" s="240"/>
      <c r="BQ75" s="237">
        <v>69</v>
      </c>
      <c r="BR75" s="242"/>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9"/>
    </row>
    <row r="76" spans="1:131" ht="26.25" customHeight="1" x14ac:dyDescent="0.15">
      <c r="A76" s="237">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0"/>
      <c r="BF76" s="240"/>
      <c r="BG76" s="240"/>
      <c r="BH76" s="240"/>
      <c r="BI76" s="240"/>
      <c r="BJ76" s="240"/>
      <c r="BK76" s="240"/>
      <c r="BL76" s="240"/>
      <c r="BM76" s="240"/>
      <c r="BN76" s="240"/>
      <c r="BO76" s="240"/>
      <c r="BP76" s="240"/>
      <c r="BQ76" s="237">
        <v>70</v>
      </c>
      <c r="BR76" s="242"/>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9"/>
    </row>
    <row r="77" spans="1:131" ht="26.25" customHeight="1" x14ac:dyDescent="0.15">
      <c r="A77" s="237">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0"/>
      <c r="BF77" s="240"/>
      <c r="BG77" s="240"/>
      <c r="BH77" s="240"/>
      <c r="BI77" s="240"/>
      <c r="BJ77" s="240"/>
      <c r="BK77" s="240"/>
      <c r="BL77" s="240"/>
      <c r="BM77" s="240"/>
      <c r="BN77" s="240"/>
      <c r="BO77" s="240"/>
      <c r="BP77" s="240"/>
      <c r="BQ77" s="237">
        <v>71</v>
      </c>
      <c r="BR77" s="242"/>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9"/>
    </row>
    <row r="78" spans="1:131" ht="26.25" customHeight="1" x14ac:dyDescent="0.15">
      <c r="A78" s="237">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0"/>
      <c r="BF78" s="240"/>
      <c r="BG78" s="240"/>
      <c r="BH78" s="240"/>
      <c r="BI78" s="240"/>
      <c r="BJ78" s="229"/>
      <c r="BK78" s="229"/>
      <c r="BL78" s="229"/>
      <c r="BM78" s="229"/>
      <c r="BN78" s="229"/>
      <c r="BO78" s="240"/>
      <c r="BP78" s="240"/>
      <c r="BQ78" s="237">
        <v>72</v>
      </c>
      <c r="BR78" s="242"/>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9"/>
    </row>
    <row r="79" spans="1:131" ht="26.25" customHeight="1" x14ac:dyDescent="0.15">
      <c r="A79" s="237">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0"/>
      <c r="BF79" s="240"/>
      <c r="BG79" s="240"/>
      <c r="BH79" s="240"/>
      <c r="BI79" s="240"/>
      <c r="BJ79" s="229"/>
      <c r="BK79" s="229"/>
      <c r="BL79" s="229"/>
      <c r="BM79" s="229"/>
      <c r="BN79" s="229"/>
      <c r="BO79" s="240"/>
      <c r="BP79" s="240"/>
      <c r="BQ79" s="237">
        <v>73</v>
      </c>
      <c r="BR79" s="242"/>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9"/>
    </row>
    <row r="80" spans="1:131" ht="26.25" customHeight="1" x14ac:dyDescent="0.15">
      <c r="A80" s="237">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0"/>
      <c r="BF80" s="240"/>
      <c r="BG80" s="240"/>
      <c r="BH80" s="240"/>
      <c r="BI80" s="240"/>
      <c r="BJ80" s="240"/>
      <c r="BK80" s="240"/>
      <c r="BL80" s="240"/>
      <c r="BM80" s="240"/>
      <c r="BN80" s="240"/>
      <c r="BO80" s="240"/>
      <c r="BP80" s="240"/>
      <c r="BQ80" s="237">
        <v>74</v>
      </c>
      <c r="BR80" s="242"/>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9"/>
    </row>
    <row r="81" spans="1:131" ht="26.25" customHeight="1" x14ac:dyDescent="0.15">
      <c r="A81" s="237">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0"/>
      <c r="BF81" s="240"/>
      <c r="BG81" s="240"/>
      <c r="BH81" s="240"/>
      <c r="BI81" s="240"/>
      <c r="BJ81" s="240"/>
      <c r="BK81" s="240"/>
      <c r="BL81" s="240"/>
      <c r="BM81" s="240"/>
      <c r="BN81" s="240"/>
      <c r="BO81" s="240"/>
      <c r="BP81" s="240"/>
      <c r="BQ81" s="237">
        <v>75</v>
      </c>
      <c r="BR81" s="242"/>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9"/>
    </row>
    <row r="82" spans="1:131" ht="26.25" customHeight="1" x14ac:dyDescent="0.15">
      <c r="A82" s="237">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0"/>
      <c r="BF82" s="240"/>
      <c r="BG82" s="240"/>
      <c r="BH82" s="240"/>
      <c r="BI82" s="240"/>
      <c r="BJ82" s="240"/>
      <c r="BK82" s="240"/>
      <c r="BL82" s="240"/>
      <c r="BM82" s="240"/>
      <c r="BN82" s="240"/>
      <c r="BO82" s="240"/>
      <c r="BP82" s="240"/>
      <c r="BQ82" s="237">
        <v>76</v>
      </c>
      <c r="BR82" s="242"/>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9"/>
    </row>
    <row r="83" spans="1:131" ht="26.25" customHeight="1" x14ac:dyDescent="0.15">
      <c r="A83" s="237">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0"/>
      <c r="BF83" s="240"/>
      <c r="BG83" s="240"/>
      <c r="BH83" s="240"/>
      <c r="BI83" s="240"/>
      <c r="BJ83" s="240"/>
      <c r="BK83" s="240"/>
      <c r="BL83" s="240"/>
      <c r="BM83" s="240"/>
      <c r="BN83" s="240"/>
      <c r="BO83" s="240"/>
      <c r="BP83" s="240"/>
      <c r="BQ83" s="237">
        <v>77</v>
      </c>
      <c r="BR83" s="242"/>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9"/>
    </row>
    <row r="84" spans="1:131" ht="26.25" customHeight="1" x14ac:dyDescent="0.15">
      <c r="A84" s="237">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0"/>
      <c r="BF84" s="240"/>
      <c r="BG84" s="240"/>
      <c r="BH84" s="240"/>
      <c r="BI84" s="240"/>
      <c r="BJ84" s="240"/>
      <c r="BK84" s="240"/>
      <c r="BL84" s="240"/>
      <c r="BM84" s="240"/>
      <c r="BN84" s="240"/>
      <c r="BO84" s="240"/>
      <c r="BP84" s="240"/>
      <c r="BQ84" s="237">
        <v>78</v>
      </c>
      <c r="BR84" s="242"/>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9"/>
    </row>
    <row r="85" spans="1:131" ht="26.25" customHeight="1" x14ac:dyDescent="0.15">
      <c r="A85" s="237">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0"/>
      <c r="BF85" s="240"/>
      <c r="BG85" s="240"/>
      <c r="BH85" s="240"/>
      <c r="BI85" s="240"/>
      <c r="BJ85" s="240"/>
      <c r="BK85" s="240"/>
      <c r="BL85" s="240"/>
      <c r="BM85" s="240"/>
      <c r="BN85" s="240"/>
      <c r="BO85" s="240"/>
      <c r="BP85" s="240"/>
      <c r="BQ85" s="237">
        <v>79</v>
      </c>
      <c r="BR85" s="242"/>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9"/>
    </row>
    <row r="86" spans="1:131" ht="26.25" customHeight="1" x14ac:dyDescent="0.15">
      <c r="A86" s="237">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0"/>
      <c r="BF86" s="240"/>
      <c r="BG86" s="240"/>
      <c r="BH86" s="240"/>
      <c r="BI86" s="240"/>
      <c r="BJ86" s="240"/>
      <c r="BK86" s="240"/>
      <c r="BL86" s="240"/>
      <c r="BM86" s="240"/>
      <c r="BN86" s="240"/>
      <c r="BO86" s="240"/>
      <c r="BP86" s="240"/>
      <c r="BQ86" s="237">
        <v>80</v>
      </c>
      <c r="BR86" s="242"/>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9"/>
    </row>
    <row r="87" spans="1:131" ht="26.25" customHeight="1" x14ac:dyDescent="0.15">
      <c r="A87" s="243">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0"/>
      <c r="BF87" s="240"/>
      <c r="BG87" s="240"/>
      <c r="BH87" s="240"/>
      <c r="BI87" s="240"/>
      <c r="BJ87" s="240"/>
      <c r="BK87" s="240"/>
      <c r="BL87" s="240"/>
      <c r="BM87" s="240"/>
      <c r="BN87" s="240"/>
      <c r="BO87" s="240"/>
      <c r="BP87" s="240"/>
      <c r="BQ87" s="237">
        <v>81</v>
      </c>
      <c r="BR87" s="242"/>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9"/>
    </row>
    <row r="88" spans="1:131" ht="26.25" customHeight="1" thickBot="1" x14ac:dyDescent="0.2">
      <c r="A88" s="239"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35250</v>
      </c>
      <c r="AG88" s="959"/>
      <c r="AH88" s="959"/>
      <c r="AI88" s="959"/>
      <c r="AJ88" s="959"/>
      <c r="AK88" s="963"/>
      <c r="AL88" s="963"/>
      <c r="AM88" s="963"/>
      <c r="AN88" s="963"/>
      <c r="AO88" s="963"/>
      <c r="AP88" s="959">
        <v>158</v>
      </c>
      <c r="AQ88" s="959"/>
      <c r="AR88" s="959"/>
      <c r="AS88" s="959"/>
      <c r="AT88" s="959"/>
      <c r="AU88" s="959">
        <v>4</v>
      </c>
      <c r="AV88" s="959"/>
      <c r="AW88" s="959"/>
      <c r="AX88" s="959"/>
      <c r="AY88" s="959"/>
      <c r="AZ88" s="960"/>
      <c r="BA88" s="960"/>
      <c r="BB88" s="960"/>
      <c r="BC88" s="960"/>
      <c r="BD88" s="961"/>
      <c r="BE88" s="240"/>
      <c r="BF88" s="240"/>
      <c r="BG88" s="240"/>
      <c r="BH88" s="240"/>
      <c r="BI88" s="240"/>
      <c r="BJ88" s="240"/>
      <c r="BK88" s="240"/>
      <c r="BL88" s="240"/>
      <c r="BM88" s="240"/>
      <c r="BN88" s="240"/>
      <c r="BO88" s="240"/>
      <c r="BP88" s="240"/>
      <c r="BQ88" s="237">
        <v>82</v>
      </c>
      <c r="BR88" s="242"/>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561</v>
      </c>
      <c r="CX102" s="953"/>
      <c r="CY102" s="953"/>
      <c r="CZ102" s="953"/>
      <c r="DA102" s="954"/>
      <c r="DB102" s="952">
        <v>300</v>
      </c>
      <c r="DC102" s="953"/>
      <c r="DD102" s="953"/>
      <c r="DE102" s="953"/>
      <c r="DF102" s="954"/>
      <c r="DG102" s="952" t="s">
        <v>561</v>
      </c>
      <c r="DH102" s="953"/>
      <c r="DI102" s="953"/>
      <c r="DJ102" s="953"/>
      <c r="DK102" s="954"/>
      <c r="DL102" s="952" t="s">
        <v>561</v>
      </c>
      <c r="DM102" s="953"/>
      <c r="DN102" s="953"/>
      <c r="DO102" s="953"/>
      <c r="DP102" s="954"/>
      <c r="DQ102" s="952" t="s">
        <v>561</v>
      </c>
      <c r="DR102" s="953"/>
      <c r="DS102" s="953"/>
      <c r="DT102" s="953"/>
      <c r="DU102" s="954"/>
      <c r="DV102" s="937"/>
      <c r="DW102" s="938"/>
      <c r="DX102" s="938"/>
      <c r="DY102" s="938"/>
      <c r="DZ102" s="939"/>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406</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407</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9"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29"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1960548</v>
      </c>
      <c r="AB110" s="889"/>
      <c r="AC110" s="889"/>
      <c r="AD110" s="889"/>
      <c r="AE110" s="890"/>
      <c r="AF110" s="891">
        <v>1909307</v>
      </c>
      <c r="AG110" s="889"/>
      <c r="AH110" s="889"/>
      <c r="AI110" s="889"/>
      <c r="AJ110" s="890"/>
      <c r="AK110" s="891">
        <v>1828763</v>
      </c>
      <c r="AL110" s="889"/>
      <c r="AM110" s="889"/>
      <c r="AN110" s="889"/>
      <c r="AO110" s="890"/>
      <c r="AP110" s="892">
        <v>8.3000000000000007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18031351</v>
      </c>
      <c r="BR110" s="842"/>
      <c r="BS110" s="842"/>
      <c r="BT110" s="842"/>
      <c r="BU110" s="842"/>
      <c r="BV110" s="842">
        <v>16226894</v>
      </c>
      <c r="BW110" s="842"/>
      <c r="BX110" s="842"/>
      <c r="BY110" s="842"/>
      <c r="BZ110" s="842"/>
      <c r="CA110" s="842">
        <v>16468234</v>
      </c>
      <c r="CB110" s="842"/>
      <c r="CC110" s="842"/>
      <c r="CD110" s="842"/>
      <c r="CE110" s="842"/>
      <c r="CF110" s="866">
        <v>75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29"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129211</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29"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2639304</v>
      </c>
      <c r="BR112" s="817"/>
      <c r="BS112" s="817"/>
      <c r="BT112" s="817"/>
      <c r="BU112" s="817"/>
      <c r="BV112" s="817">
        <v>1914166</v>
      </c>
      <c r="BW112" s="817"/>
      <c r="BX112" s="817"/>
      <c r="BY112" s="817"/>
      <c r="BZ112" s="817"/>
      <c r="CA112" s="817">
        <v>1873229</v>
      </c>
      <c r="CB112" s="817"/>
      <c r="CC112" s="817"/>
      <c r="CD112" s="817"/>
      <c r="CE112" s="817"/>
      <c r="CF112" s="875">
        <v>8.5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29"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372320</v>
      </c>
      <c r="AB113" s="919"/>
      <c r="AC113" s="919"/>
      <c r="AD113" s="919"/>
      <c r="AE113" s="920"/>
      <c r="AF113" s="921">
        <v>347732</v>
      </c>
      <c r="AG113" s="919"/>
      <c r="AH113" s="919"/>
      <c r="AI113" s="919"/>
      <c r="AJ113" s="920"/>
      <c r="AK113" s="921">
        <v>320643</v>
      </c>
      <c r="AL113" s="919"/>
      <c r="AM113" s="919"/>
      <c r="AN113" s="919"/>
      <c r="AO113" s="920"/>
      <c r="AP113" s="922">
        <v>1.5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5984</v>
      </c>
      <c r="BR113" s="817"/>
      <c r="BS113" s="817"/>
      <c r="BT113" s="817"/>
      <c r="BU113" s="817"/>
      <c r="BV113" s="817">
        <v>5121</v>
      </c>
      <c r="BW113" s="817"/>
      <c r="BX113" s="817"/>
      <c r="BY113" s="817"/>
      <c r="BZ113" s="817"/>
      <c r="CA113" s="817">
        <v>4255</v>
      </c>
      <c r="CB113" s="817"/>
      <c r="CC113" s="817"/>
      <c r="CD113" s="817"/>
      <c r="CE113" s="817"/>
      <c r="CF113" s="875">
        <v>0</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29"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877</v>
      </c>
      <c r="AB114" s="780"/>
      <c r="AC114" s="780"/>
      <c r="AD114" s="780"/>
      <c r="AE114" s="781"/>
      <c r="AF114" s="782">
        <v>823</v>
      </c>
      <c r="AG114" s="780"/>
      <c r="AH114" s="780"/>
      <c r="AI114" s="780"/>
      <c r="AJ114" s="781"/>
      <c r="AK114" s="782">
        <v>899</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4982944</v>
      </c>
      <c r="BR114" s="817"/>
      <c r="BS114" s="817"/>
      <c r="BT114" s="817"/>
      <c r="BU114" s="817"/>
      <c r="BV114" s="817">
        <v>4881401</v>
      </c>
      <c r="BW114" s="817"/>
      <c r="BX114" s="817"/>
      <c r="BY114" s="817"/>
      <c r="BZ114" s="817"/>
      <c r="CA114" s="817">
        <v>4926633</v>
      </c>
      <c r="CB114" s="817"/>
      <c r="CC114" s="817"/>
      <c r="CD114" s="817"/>
      <c r="CE114" s="817"/>
      <c r="CF114" s="875">
        <v>22.4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29"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7591</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v>129211</v>
      </c>
      <c r="DM115" s="780"/>
      <c r="DN115" s="780"/>
      <c r="DO115" s="780"/>
      <c r="DP115" s="781"/>
      <c r="DQ115" s="782" t="s">
        <v>122</v>
      </c>
      <c r="DR115" s="780"/>
      <c r="DS115" s="780"/>
      <c r="DT115" s="780"/>
      <c r="DU115" s="781"/>
      <c r="DV115" s="824" t="s">
        <v>122</v>
      </c>
      <c r="DW115" s="825"/>
      <c r="DX115" s="825"/>
      <c r="DY115" s="825"/>
      <c r="DZ115" s="826"/>
    </row>
    <row r="116" spans="1:130" s="229"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29"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2341336</v>
      </c>
      <c r="AB117" s="903"/>
      <c r="AC117" s="903"/>
      <c r="AD117" s="903"/>
      <c r="AE117" s="904"/>
      <c r="AF117" s="905">
        <v>2257862</v>
      </c>
      <c r="AG117" s="903"/>
      <c r="AH117" s="903"/>
      <c r="AI117" s="903"/>
      <c r="AJ117" s="904"/>
      <c r="AK117" s="905">
        <v>2150305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29"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29"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0" t="s">
        <v>177</v>
      </c>
      <c r="BA119" s="250"/>
      <c r="BB119" s="250"/>
      <c r="BC119" s="250"/>
      <c r="BD119" s="250"/>
      <c r="BE119" s="250"/>
      <c r="BF119" s="250"/>
      <c r="BG119" s="250"/>
      <c r="BH119" s="250"/>
      <c r="BI119" s="250"/>
      <c r="BJ119" s="250"/>
      <c r="BK119" s="250"/>
      <c r="BL119" s="250"/>
      <c r="BM119" s="250"/>
      <c r="BN119" s="250"/>
      <c r="BO119" s="877" t="s">
        <v>443</v>
      </c>
      <c r="BP119" s="878"/>
      <c r="BQ119" s="879">
        <v>25659583</v>
      </c>
      <c r="BR119" s="845"/>
      <c r="BS119" s="845"/>
      <c r="BT119" s="845"/>
      <c r="BU119" s="845"/>
      <c r="BV119" s="845">
        <v>23156793</v>
      </c>
      <c r="BW119" s="845"/>
      <c r="BX119" s="845"/>
      <c r="BY119" s="845"/>
      <c r="BZ119" s="845"/>
      <c r="CA119" s="845">
        <v>23272351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29"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16575854</v>
      </c>
      <c r="BR120" s="842"/>
      <c r="BS120" s="842"/>
      <c r="BT120" s="842"/>
      <c r="BU120" s="842"/>
      <c r="BV120" s="842">
        <v>17046775</v>
      </c>
      <c r="BW120" s="842"/>
      <c r="BX120" s="842"/>
      <c r="BY120" s="842"/>
      <c r="BZ120" s="842"/>
      <c r="CA120" s="842">
        <v>19762176</v>
      </c>
      <c r="CB120" s="842"/>
      <c r="CC120" s="842"/>
      <c r="CD120" s="842"/>
      <c r="CE120" s="842"/>
      <c r="CF120" s="866">
        <v>89.9</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2639304</v>
      </c>
      <c r="DH120" s="842"/>
      <c r="DI120" s="842"/>
      <c r="DJ120" s="842"/>
      <c r="DK120" s="842"/>
      <c r="DL120" s="842">
        <v>1914166</v>
      </c>
      <c r="DM120" s="842"/>
      <c r="DN120" s="842"/>
      <c r="DO120" s="842"/>
      <c r="DP120" s="842"/>
      <c r="DQ120" s="842">
        <v>1873229</v>
      </c>
      <c r="DR120" s="842"/>
      <c r="DS120" s="842"/>
      <c r="DT120" s="842"/>
      <c r="DU120" s="842"/>
      <c r="DV120" s="843">
        <v>8.5</v>
      </c>
      <c r="DW120" s="843"/>
      <c r="DX120" s="843"/>
      <c r="DY120" s="843"/>
      <c r="DZ120" s="844"/>
    </row>
    <row r="121" spans="1:130" s="229"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5788111</v>
      </c>
      <c r="BR121" s="817"/>
      <c r="BS121" s="817"/>
      <c r="BT121" s="817"/>
      <c r="BU121" s="817"/>
      <c r="BV121" s="817">
        <v>4309066</v>
      </c>
      <c r="BW121" s="817"/>
      <c r="BX121" s="817"/>
      <c r="BY121" s="817"/>
      <c r="BZ121" s="817"/>
      <c r="CA121" s="817">
        <v>3822572</v>
      </c>
      <c r="CB121" s="817"/>
      <c r="CC121" s="817"/>
      <c r="CD121" s="817"/>
      <c r="CE121" s="817"/>
      <c r="CF121" s="875">
        <v>17.399999999999999</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29"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14058739</v>
      </c>
      <c r="BR122" s="845"/>
      <c r="BS122" s="845"/>
      <c r="BT122" s="845"/>
      <c r="BU122" s="845"/>
      <c r="BV122" s="845">
        <v>12743679</v>
      </c>
      <c r="BW122" s="845"/>
      <c r="BX122" s="845"/>
      <c r="BY122" s="845"/>
      <c r="BZ122" s="845"/>
      <c r="CA122" s="845">
        <v>11450289</v>
      </c>
      <c r="CB122" s="845"/>
      <c r="CC122" s="845"/>
      <c r="CD122" s="845"/>
      <c r="CE122" s="845"/>
      <c r="CF122" s="846">
        <v>52.1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29"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7591</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0" t="s">
        <v>177</v>
      </c>
      <c r="BA123" s="250"/>
      <c r="BB123" s="250"/>
      <c r="BC123" s="250"/>
      <c r="BD123" s="250"/>
      <c r="BE123" s="250"/>
      <c r="BF123" s="250"/>
      <c r="BG123" s="250"/>
      <c r="BH123" s="250"/>
      <c r="BI123" s="250"/>
      <c r="BJ123" s="250"/>
      <c r="BK123" s="250"/>
      <c r="BL123" s="250"/>
      <c r="BM123" s="250"/>
      <c r="BN123" s="250"/>
      <c r="BO123" s="877" t="s">
        <v>451</v>
      </c>
      <c r="BP123" s="878"/>
      <c r="BQ123" s="832">
        <v>36422704</v>
      </c>
      <c r="BR123" s="833"/>
      <c r="BS123" s="833"/>
      <c r="BT123" s="833"/>
      <c r="BU123" s="833"/>
      <c r="BV123" s="833">
        <v>34099520</v>
      </c>
      <c r="BW123" s="833"/>
      <c r="BX123" s="833"/>
      <c r="BY123" s="833"/>
      <c r="BZ123" s="833"/>
      <c r="CA123" s="833">
        <v>35035037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29"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29"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29"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29"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1"/>
      <c r="AV127" s="231"/>
      <c r="AW127" s="231"/>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1"/>
      <c r="CB127" s="231"/>
      <c r="CC127" s="231"/>
      <c r="CD127" s="254"/>
      <c r="CE127" s="254"/>
      <c r="CF127" s="254"/>
      <c r="CG127" s="231"/>
      <c r="CH127" s="231"/>
      <c r="CI127" s="231"/>
      <c r="CJ127" s="253"/>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29"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764171</v>
      </c>
      <c r="AB128" s="801"/>
      <c r="AC128" s="801"/>
      <c r="AD128" s="801"/>
      <c r="AE128" s="802"/>
      <c r="AF128" s="803">
        <v>673867</v>
      </c>
      <c r="AG128" s="801"/>
      <c r="AH128" s="801"/>
      <c r="AI128" s="801"/>
      <c r="AJ128" s="802"/>
      <c r="AK128" s="803">
        <v>614109</v>
      </c>
      <c r="AL128" s="801"/>
      <c r="AM128" s="801"/>
      <c r="AN128" s="801"/>
      <c r="AO128" s="802"/>
      <c r="AP128" s="804"/>
      <c r="AQ128" s="805"/>
      <c r="AR128" s="805"/>
      <c r="AS128" s="805"/>
      <c r="AT128" s="806"/>
      <c r="AU128" s="231"/>
      <c r="AV128" s="231"/>
      <c r="AW128" s="231"/>
      <c r="AX128" s="807" t="s">
        <v>465</v>
      </c>
      <c r="AY128" s="808"/>
      <c r="AZ128" s="808"/>
      <c r="BA128" s="808"/>
      <c r="BB128" s="808"/>
      <c r="BC128" s="808"/>
      <c r="BD128" s="808"/>
      <c r="BE128" s="809"/>
      <c r="BF128" s="786" t="s">
        <v>122</v>
      </c>
      <c r="BG128" s="787"/>
      <c r="BH128" s="787"/>
      <c r="BI128" s="787"/>
      <c r="BJ128" s="787"/>
      <c r="BK128" s="787"/>
      <c r="BL128" s="810"/>
      <c r="BM128" s="786">
        <v>12.2</v>
      </c>
      <c r="BN128" s="787"/>
      <c r="BO128" s="787"/>
      <c r="BP128" s="787"/>
      <c r="BQ128" s="787"/>
      <c r="BR128" s="787"/>
      <c r="BS128" s="810"/>
      <c r="BT128" s="786">
        <v>20</v>
      </c>
      <c r="BU128" s="787"/>
      <c r="BV128" s="787"/>
      <c r="BW128" s="787"/>
      <c r="BX128" s="787"/>
      <c r="BY128" s="787"/>
      <c r="BZ128" s="788"/>
      <c r="CA128" s="254"/>
      <c r="CB128" s="254"/>
      <c r="CC128" s="254"/>
      <c r="CD128" s="254"/>
      <c r="CE128" s="254"/>
      <c r="CF128" s="254"/>
      <c r="CG128" s="231"/>
      <c r="CH128" s="231"/>
      <c r="CI128" s="231"/>
      <c r="CJ128" s="253"/>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29"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22997159</v>
      </c>
      <c r="AB129" s="780"/>
      <c r="AC129" s="780"/>
      <c r="AD129" s="780"/>
      <c r="AE129" s="781"/>
      <c r="AF129" s="782">
        <v>22984135</v>
      </c>
      <c r="AG129" s="780"/>
      <c r="AH129" s="780"/>
      <c r="AI129" s="780"/>
      <c r="AJ129" s="781"/>
      <c r="AK129" s="782">
        <v>23409989</v>
      </c>
      <c r="AL129" s="780"/>
      <c r="AM129" s="780"/>
      <c r="AN129" s="780"/>
      <c r="AO129" s="781"/>
      <c r="AP129" s="783"/>
      <c r="AQ129" s="784"/>
      <c r="AR129" s="784"/>
      <c r="AS129" s="784"/>
      <c r="AT129" s="785"/>
      <c r="AU129" s="232"/>
      <c r="AV129" s="232"/>
      <c r="AW129" s="232"/>
      <c r="AX129" s="751" t="s">
        <v>468</v>
      </c>
      <c r="AY129" s="752"/>
      <c r="AZ129" s="752"/>
      <c r="BA129" s="752"/>
      <c r="BB129" s="752"/>
      <c r="BC129" s="752"/>
      <c r="BD129" s="752"/>
      <c r="BE129" s="753"/>
      <c r="BF129" s="770" t="s">
        <v>122</v>
      </c>
      <c r="BG129" s="771"/>
      <c r="BH129" s="771"/>
      <c r="BI129" s="771"/>
      <c r="BJ129" s="771"/>
      <c r="BK129" s="771"/>
      <c r="BL129" s="772"/>
      <c r="BM129" s="770">
        <v>17.2</v>
      </c>
      <c r="BN129" s="771"/>
      <c r="BO129" s="771"/>
      <c r="BP129" s="771"/>
      <c r="BQ129" s="771"/>
      <c r="BR129" s="771"/>
      <c r="BS129" s="772"/>
      <c r="BT129" s="770">
        <v>30</v>
      </c>
      <c r="BU129" s="771"/>
      <c r="BV129" s="771"/>
      <c r="BW129" s="771"/>
      <c r="BX129" s="771"/>
      <c r="BY129" s="771"/>
      <c r="BZ129" s="773"/>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1556106</v>
      </c>
      <c r="AB130" s="780"/>
      <c r="AC130" s="780"/>
      <c r="AD130" s="780"/>
      <c r="AE130" s="781"/>
      <c r="AF130" s="782">
        <v>1513060</v>
      </c>
      <c r="AG130" s="780"/>
      <c r="AH130" s="780"/>
      <c r="AI130" s="780"/>
      <c r="AJ130" s="781"/>
      <c r="AK130" s="782">
        <v>1438573</v>
      </c>
      <c r="AL130" s="780"/>
      <c r="AM130" s="780"/>
      <c r="AN130" s="780"/>
      <c r="AO130" s="781"/>
      <c r="AP130" s="783"/>
      <c r="AQ130" s="784"/>
      <c r="AR130" s="784"/>
      <c r="AS130" s="784"/>
      <c r="AT130" s="785"/>
      <c r="AU130" s="232"/>
      <c r="AV130" s="232"/>
      <c r="AW130" s="232"/>
      <c r="AX130" s="751" t="s">
        <v>471</v>
      </c>
      <c r="AY130" s="752"/>
      <c r="AZ130" s="752"/>
      <c r="BA130" s="752"/>
      <c r="BB130" s="752"/>
      <c r="BC130" s="752"/>
      <c r="BD130" s="752"/>
      <c r="BE130" s="753"/>
      <c r="BF130" s="754">
        <v>0.2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21441053</v>
      </c>
      <c r="AB131" s="764"/>
      <c r="AC131" s="764"/>
      <c r="AD131" s="764"/>
      <c r="AE131" s="765"/>
      <c r="AF131" s="766">
        <v>21471075</v>
      </c>
      <c r="AG131" s="764"/>
      <c r="AH131" s="764"/>
      <c r="AI131" s="764"/>
      <c r="AJ131" s="765"/>
      <c r="AK131" s="766">
        <v>21971416</v>
      </c>
      <c r="AL131" s="764"/>
      <c r="AM131" s="764"/>
      <c r="AN131" s="764"/>
      <c r="AO131" s="765"/>
      <c r="AP131" s="767"/>
      <c r="AQ131" s="768"/>
      <c r="AR131" s="768"/>
      <c r="AS131" s="768"/>
      <c r="AT131" s="769"/>
      <c r="AU131" s="232"/>
      <c r="AV131" s="232"/>
      <c r="AW131" s="232"/>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9.8218124000000004E-2</v>
      </c>
      <c r="AB132" s="745"/>
      <c r="AC132" s="745"/>
      <c r="AD132" s="745"/>
      <c r="AE132" s="746"/>
      <c r="AF132" s="747">
        <v>0.33037470200000002</v>
      </c>
      <c r="AG132" s="745"/>
      <c r="AH132" s="745"/>
      <c r="AI132" s="745"/>
      <c r="AJ132" s="746"/>
      <c r="AK132" s="747">
        <v>0.4443182</v>
      </c>
      <c r="AL132" s="745"/>
      <c r="AM132" s="745"/>
      <c r="AN132" s="745"/>
      <c r="AO132" s="746"/>
      <c r="AP132" s="748"/>
      <c r="AQ132" s="749"/>
      <c r="AR132" s="749"/>
      <c r="AS132" s="749"/>
      <c r="AT132" s="750"/>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0.4</v>
      </c>
      <c r="AB133" s="724"/>
      <c r="AC133" s="724"/>
      <c r="AD133" s="724"/>
      <c r="AE133" s="725"/>
      <c r="AF133" s="723">
        <v>0.3</v>
      </c>
      <c r="AG133" s="724"/>
      <c r="AH133" s="724"/>
      <c r="AI133" s="724"/>
      <c r="AJ133" s="725"/>
      <c r="AK133" s="723">
        <v>0.2</v>
      </c>
      <c r="AL133" s="724"/>
      <c r="AM133" s="724"/>
      <c r="AN133" s="724"/>
      <c r="AO133" s="725"/>
      <c r="AP133" s="726"/>
      <c r="AQ133" s="727"/>
      <c r="AR133" s="727"/>
      <c r="AS133" s="727"/>
      <c r="AT133" s="728"/>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MMmRlbGVEUczRsNfZkCoav76qKCtFYWzwc55K15xkuC06RMkAahfP4kdAOu8FMkqK7lQMBybbEOIunPzKlCA/w==" saltValue="QAhTW92/zSqlz8RrMtK3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477</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ABCqxNbt8t5L8fv7ZBEgFo3RHULq3FTJASJ2hLOy94mBWWqGuEJEhfMhcjINo+mvig2khnTDTfRb5dWGAB3V1g==" saltValue="frhk7vU2ERVB+MHGfGiU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ifTxcyOvdK4deWOsb8fK7r8Kbk4mZR5+73JN/5ZxA4fgHQOLdRDo0ayNfERnIA3r3+OdCaaG0YdqIa2HEMag==" saltValue="njSTLcoVAJXeb+32u0J9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478</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479</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8" t="s">
        <v>480</v>
      </c>
      <c r="AP7" s="271"/>
      <c r="AQ7" s="272" t="s">
        <v>481</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19"/>
      <c r="AP8" s="277" t="s">
        <v>482</v>
      </c>
      <c r="AQ8" s="278" t="s">
        <v>483</v>
      </c>
      <c r="AR8" s="279" t="s">
        <v>484</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30" t="s">
        <v>485</v>
      </c>
      <c r="AL9" s="1131"/>
      <c r="AM9" s="1131"/>
      <c r="AN9" s="1132"/>
      <c r="AO9" s="280">
        <v>5913811</v>
      </c>
      <c r="AP9" s="280">
        <v>51642</v>
      </c>
      <c r="AQ9" s="281">
        <v>63160</v>
      </c>
      <c r="AR9" s="282">
        <v>-18.2</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30" t="s">
        <v>486</v>
      </c>
      <c r="AL10" s="1131"/>
      <c r="AM10" s="1131"/>
      <c r="AN10" s="1132"/>
      <c r="AO10" s="283">
        <v>25767</v>
      </c>
      <c r="AP10" s="283">
        <v>225</v>
      </c>
      <c r="AQ10" s="284">
        <v>4257</v>
      </c>
      <c r="AR10" s="285">
        <v>-94.7</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30" t="s">
        <v>487</v>
      </c>
      <c r="AL11" s="1131"/>
      <c r="AM11" s="1131"/>
      <c r="AN11" s="1132"/>
      <c r="AO11" s="283">
        <v>62880</v>
      </c>
      <c r="AP11" s="283">
        <v>549</v>
      </c>
      <c r="AQ11" s="284">
        <v>595</v>
      </c>
      <c r="AR11" s="285">
        <v>-7.7</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30" t="s">
        <v>488</v>
      </c>
      <c r="AL12" s="1131"/>
      <c r="AM12" s="1131"/>
      <c r="AN12" s="1132"/>
      <c r="AO12" s="283" t="s">
        <v>489</v>
      </c>
      <c r="AP12" s="283" t="s">
        <v>489</v>
      </c>
      <c r="AQ12" s="284">
        <v>9</v>
      </c>
      <c r="AR12" s="285" t="s">
        <v>489</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30" t="s">
        <v>490</v>
      </c>
      <c r="AL13" s="1131"/>
      <c r="AM13" s="1131"/>
      <c r="AN13" s="1132"/>
      <c r="AO13" s="283">
        <v>422242</v>
      </c>
      <c r="AP13" s="283">
        <v>3687</v>
      </c>
      <c r="AQ13" s="284">
        <v>2608</v>
      </c>
      <c r="AR13" s="285">
        <v>41.4</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30" t="s">
        <v>491</v>
      </c>
      <c r="AL14" s="1131"/>
      <c r="AM14" s="1131"/>
      <c r="AN14" s="1132"/>
      <c r="AO14" s="283">
        <v>125786</v>
      </c>
      <c r="AP14" s="283">
        <v>1098</v>
      </c>
      <c r="AQ14" s="284">
        <v>1202</v>
      </c>
      <c r="AR14" s="285">
        <v>-8.6999999999999993</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33" t="s">
        <v>492</v>
      </c>
      <c r="AL15" s="1134"/>
      <c r="AM15" s="1134"/>
      <c r="AN15" s="1135"/>
      <c r="AO15" s="283">
        <v>-239493</v>
      </c>
      <c r="AP15" s="283">
        <v>-2091</v>
      </c>
      <c r="AQ15" s="284">
        <v>-3084</v>
      </c>
      <c r="AR15" s="285">
        <v>-32.200000000000003</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33" t="s">
        <v>177</v>
      </c>
      <c r="AL16" s="1134"/>
      <c r="AM16" s="1134"/>
      <c r="AN16" s="1135"/>
      <c r="AO16" s="283">
        <v>6310993</v>
      </c>
      <c r="AP16" s="283">
        <v>55110</v>
      </c>
      <c r="AQ16" s="284">
        <v>68747</v>
      </c>
      <c r="AR16" s="285">
        <v>-19.8</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493</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494</v>
      </c>
      <c r="AP20" s="292" t="s">
        <v>495</v>
      </c>
      <c r="AQ20" s="293" t="s">
        <v>496</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36" t="s">
        <v>497</v>
      </c>
      <c r="AL21" s="1137"/>
      <c r="AM21" s="1137"/>
      <c r="AN21" s="1138"/>
      <c r="AO21" s="296">
        <v>4.9000000000000004</v>
      </c>
      <c r="AP21" s="297">
        <v>6.22</v>
      </c>
      <c r="AQ21" s="298">
        <v>-1.32</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36" t="s">
        <v>498</v>
      </c>
      <c r="AL22" s="1137"/>
      <c r="AM22" s="1137"/>
      <c r="AN22" s="1138"/>
      <c r="AO22" s="301">
        <v>99.8</v>
      </c>
      <c r="AP22" s="302">
        <v>98.7</v>
      </c>
      <c r="AQ22" s="303">
        <v>1.1000000000000001</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6"/>
    </row>
    <row r="27" spans="1:46" x14ac:dyDescent="0.15">
      <c r="A27" s="308"/>
      <c r="AO27" s="261"/>
      <c r="AP27" s="261"/>
      <c r="AQ27" s="261"/>
      <c r="AR27" s="261"/>
      <c r="AS27" s="261"/>
      <c r="AT27" s="261"/>
    </row>
    <row r="28" spans="1:46" ht="17.25" x14ac:dyDescent="0.15">
      <c r="A28" s="262" t="s">
        <v>500</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501</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8" t="s">
        <v>480</v>
      </c>
      <c r="AP30" s="271"/>
      <c r="AQ30" s="272" t="s">
        <v>481</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19"/>
      <c r="AP31" s="277" t="s">
        <v>482</v>
      </c>
      <c r="AQ31" s="278" t="s">
        <v>483</v>
      </c>
      <c r="AR31" s="279" t="s">
        <v>484</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20" t="s">
        <v>502</v>
      </c>
      <c r="AL32" s="1121"/>
      <c r="AM32" s="1121"/>
      <c r="AN32" s="1122"/>
      <c r="AO32" s="311">
        <v>1828763</v>
      </c>
      <c r="AP32" s="311">
        <v>15969</v>
      </c>
      <c r="AQ32" s="312">
        <v>33476</v>
      </c>
      <c r="AR32" s="313">
        <v>-52.3</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20" t="s">
        <v>503</v>
      </c>
      <c r="AL33" s="1121"/>
      <c r="AM33" s="1121"/>
      <c r="AN33" s="1122"/>
      <c r="AO33" s="311" t="s">
        <v>489</v>
      </c>
      <c r="AP33" s="311" t="s">
        <v>489</v>
      </c>
      <c r="AQ33" s="312" t="s">
        <v>489</v>
      </c>
      <c r="AR33" s="313" t="s">
        <v>489</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20" t="s">
        <v>504</v>
      </c>
      <c r="AL34" s="1121"/>
      <c r="AM34" s="1121"/>
      <c r="AN34" s="1122"/>
      <c r="AO34" s="311" t="s">
        <v>489</v>
      </c>
      <c r="AP34" s="311" t="s">
        <v>489</v>
      </c>
      <c r="AQ34" s="312">
        <v>23</v>
      </c>
      <c r="AR34" s="313" t="s">
        <v>489</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20" t="s">
        <v>505</v>
      </c>
      <c r="AL35" s="1121"/>
      <c r="AM35" s="1121"/>
      <c r="AN35" s="1122"/>
      <c r="AO35" s="311">
        <v>320643</v>
      </c>
      <c r="AP35" s="311">
        <v>2800</v>
      </c>
      <c r="AQ35" s="312">
        <v>5696</v>
      </c>
      <c r="AR35" s="313">
        <v>-50.8</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20" t="s">
        <v>506</v>
      </c>
      <c r="AL36" s="1121"/>
      <c r="AM36" s="1121"/>
      <c r="AN36" s="1122"/>
      <c r="AO36" s="311">
        <v>899</v>
      </c>
      <c r="AP36" s="311">
        <v>8</v>
      </c>
      <c r="AQ36" s="312">
        <v>1273</v>
      </c>
      <c r="AR36" s="313">
        <v>-99.4</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20" t="s">
        <v>507</v>
      </c>
      <c r="AL37" s="1121"/>
      <c r="AM37" s="1121"/>
      <c r="AN37" s="1122"/>
      <c r="AO37" s="311" t="s">
        <v>489</v>
      </c>
      <c r="AP37" s="311" t="s">
        <v>489</v>
      </c>
      <c r="AQ37" s="312">
        <v>486</v>
      </c>
      <c r="AR37" s="313" t="s">
        <v>489</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23" t="s">
        <v>508</v>
      </c>
      <c r="AL38" s="1124"/>
      <c r="AM38" s="1124"/>
      <c r="AN38" s="1125"/>
      <c r="AO38" s="314" t="s">
        <v>489</v>
      </c>
      <c r="AP38" s="314" t="s">
        <v>489</v>
      </c>
      <c r="AQ38" s="315">
        <v>0</v>
      </c>
      <c r="AR38" s="303" t="s">
        <v>489</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23" t="s">
        <v>509</v>
      </c>
      <c r="AL39" s="1124"/>
      <c r="AM39" s="1124"/>
      <c r="AN39" s="1125"/>
      <c r="AO39" s="311">
        <v>-614109</v>
      </c>
      <c r="AP39" s="311">
        <v>-5363</v>
      </c>
      <c r="AQ39" s="312">
        <v>-6136</v>
      </c>
      <c r="AR39" s="313">
        <v>-12.6</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20" t="s">
        <v>510</v>
      </c>
      <c r="AL40" s="1121"/>
      <c r="AM40" s="1121"/>
      <c r="AN40" s="1122"/>
      <c r="AO40" s="311">
        <v>-1438573</v>
      </c>
      <c r="AP40" s="311">
        <v>-12562</v>
      </c>
      <c r="AQ40" s="312">
        <v>-25079</v>
      </c>
      <c r="AR40" s="313">
        <v>-49.9</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26" t="s">
        <v>287</v>
      </c>
      <c r="AL41" s="1127"/>
      <c r="AM41" s="1127"/>
      <c r="AN41" s="1128"/>
      <c r="AO41" s="311">
        <v>97623</v>
      </c>
      <c r="AP41" s="311">
        <v>852</v>
      </c>
      <c r="AQ41" s="312">
        <v>9740</v>
      </c>
      <c r="AR41" s="313">
        <v>-91.3</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511</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512</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13" t="s">
        <v>480</v>
      </c>
      <c r="AN49" s="1115" t="s">
        <v>513</v>
      </c>
      <c r="AO49" s="1116"/>
      <c r="AP49" s="1116"/>
      <c r="AQ49" s="1116"/>
      <c r="AR49" s="1117"/>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14"/>
      <c r="AN50" s="327" t="s">
        <v>514</v>
      </c>
      <c r="AO50" s="328" t="s">
        <v>515</v>
      </c>
      <c r="AP50" s="329" t="s">
        <v>516</v>
      </c>
      <c r="AQ50" s="330" t="s">
        <v>517</v>
      </c>
      <c r="AR50" s="331" t="s">
        <v>518</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519</v>
      </c>
      <c r="AL51" s="324"/>
      <c r="AM51" s="332">
        <v>5487340</v>
      </c>
      <c r="AN51" s="333">
        <v>48391</v>
      </c>
      <c r="AO51" s="334">
        <v>25.3</v>
      </c>
      <c r="AP51" s="335">
        <v>42836</v>
      </c>
      <c r="AQ51" s="336">
        <v>-0.9</v>
      </c>
      <c r="AR51" s="337">
        <v>26.2</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520</v>
      </c>
      <c r="AM52" s="340">
        <v>2967235</v>
      </c>
      <c r="AN52" s="341">
        <v>26167</v>
      </c>
      <c r="AO52" s="342">
        <v>19.7</v>
      </c>
      <c r="AP52" s="343">
        <v>22936</v>
      </c>
      <c r="AQ52" s="344">
        <v>1.4</v>
      </c>
      <c r="AR52" s="345">
        <v>18.3</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521</v>
      </c>
      <c r="AL53" s="324"/>
      <c r="AM53" s="332">
        <v>2303662</v>
      </c>
      <c r="AN53" s="333">
        <v>20287</v>
      </c>
      <c r="AO53" s="334">
        <v>-58.1</v>
      </c>
      <c r="AP53" s="335">
        <v>44161</v>
      </c>
      <c r="AQ53" s="336">
        <v>3.1</v>
      </c>
      <c r="AR53" s="337">
        <v>-61.2</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520</v>
      </c>
      <c r="AM54" s="340">
        <v>1559508</v>
      </c>
      <c r="AN54" s="341">
        <v>13734</v>
      </c>
      <c r="AO54" s="342">
        <v>-47.5</v>
      </c>
      <c r="AP54" s="343">
        <v>23644</v>
      </c>
      <c r="AQ54" s="344">
        <v>3.1</v>
      </c>
      <c r="AR54" s="345">
        <v>-50.6</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522</v>
      </c>
      <c r="AL55" s="324"/>
      <c r="AM55" s="332">
        <v>2603964</v>
      </c>
      <c r="AN55" s="333">
        <v>22876</v>
      </c>
      <c r="AO55" s="334">
        <v>12.8</v>
      </c>
      <c r="AP55" s="335">
        <v>43955</v>
      </c>
      <c r="AQ55" s="336">
        <v>-0.5</v>
      </c>
      <c r="AR55" s="337">
        <v>13.3</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520</v>
      </c>
      <c r="AM56" s="340">
        <v>1663838</v>
      </c>
      <c r="AN56" s="341">
        <v>14617</v>
      </c>
      <c r="AO56" s="342">
        <v>6.4</v>
      </c>
      <c r="AP56" s="343">
        <v>21318</v>
      </c>
      <c r="AQ56" s="344">
        <v>-9.8000000000000007</v>
      </c>
      <c r="AR56" s="345">
        <v>16.2</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523</v>
      </c>
      <c r="AL57" s="324"/>
      <c r="AM57" s="332">
        <v>3025535</v>
      </c>
      <c r="AN57" s="333">
        <v>26480</v>
      </c>
      <c r="AO57" s="334">
        <v>15.8</v>
      </c>
      <c r="AP57" s="335">
        <v>41921</v>
      </c>
      <c r="AQ57" s="336">
        <v>-4.5999999999999996</v>
      </c>
      <c r="AR57" s="337">
        <v>20.399999999999999</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520</v>
      </c>
      <c r="AM58" s="340">
        <v>1824312</v>
      </c>
      <c r="AN58" s="341">
        <v>15966</v>
      </c>
      <c r="AO58" s="342">
        <v>9.1999999999999993</v>
      </c>
      <c r="AP58" s="343">
        <v>21655</v>
      </c>
      <c r="AQ58" s="344">
        <v>1.6</v>
      </c>
      <c r="AR58" s="345">
        <v>7.6</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524</v>
      </c>
      <c r="AL59" s="324"/>
      <c r="AM59" s="332">
        <v>5638936</v>
      </c>
      <c r="AN59" s="333">
        <v>49241</v>
      </c>
      <c r="AO59" s="334">
        <v>86</v>
      </c>
      <c r="AP59" s="335">
        <v>44585</v>
      </c>
      <c r="AQ59" s="336">
        <v>6.4</v>
      </c>
      <c r="AR59" s="337">
        <v>79.599999999999994</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520</v>
      </c>
      <c r="AM60" s="340">
        <v>4443176</v>
      </c>
      <c r="AN60" s="341">
        <v>38800</v>
      </c>
      <c r="AO60" s="342">
        <v>143</v>
      </c>
      <c r="AP60" s="343">
        <v>23077</v>
      </c>
      <c r="AQ60" s="344">
        <v>6.6</v>
      </c>
      <c r="AR60" s="345">
        <v>136.4</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525</v>
      </c>
      <c r="AL61" s="346"/>
      <c r="AM61" s="347">
        <v>3811887</v>
      </c>
      <c r="AN61" s="348">
        <v>33455</v>
      </c>
      <c r="AO61" s="349">
        <v>16.399999999999999</v>
      </c>
      <c r="AP61" s="350">
        <v>43492</v>
      </c>
      <c r="AQ61" s="351">
        <v>0.7</v>
      </c>
      <c r="AR61" s="337">
        <v>15.7</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520</v>
      </c>
      <c r="AM62" s="340">
        <v>2491614</v>
      </c>
      <c r="AN62" s="341">
        <v>21857</v>
      </c>
      <c r="AO62" s="342">
        <v>26.2</v>
      </c>
      <c r="AP62" s="343">
        <v>22526</v>
      </c>
      <c r="AQ62" s="344">
        <v>0.6</v>
      </c>
      <c r="AR62" s="345">
        <v>25.6</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XS17tFJ4CbgZJNKmoZHOVNr44yApTLzpxhbA7NZllQ5cXHzkSDxXftKZudavXXjzwYS6J6GfbQClbrKhUO2geQ==" saltValue="oDi7RjRM/O5ej+FVgTBB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477</v>
      </c>
    </row>
    <row r="120" spans="125:125" ht="13.5" hidden="1" customHeight="1" x14ac:dyDescent="0.15"/>
    <row r="121" spans="125:125" ht="13.5" hidden="1" customHeight="1" x14ac:dyDescent="0.15">
      <c r="DU121" s="258"/>
    </row>
  </sheetData>
  <sheetProtection algorithmName="SHA-512" hashValue="laXHAexeQOYLgeu4HRKPCRvOqGIMhJsr3IGCg0Gk5e7f6DiwLG9ZHNzs0ADtUhjonv0M10VjcigNNIBbhSuQaQ==" saltValue="pbWLu7J/1jpOHWNxhlhv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sheetData>
  <sheetProtection algorithmName="SHA-512" hashValue="/wEy1aSGNtmif0ju+7vtxtsQReoon7vnXVbPXrEAt1ewNQhVJDBiStBVDTobM9gaDlQczRP7S7ZuSBxSrmJ7dQ==" saltValue="0bQ5muyccxKOASoB4Bg96w=="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23.75</v>
      </c>
      <c r="G47" s="12">
        <v>26.61</v>
      </c>
      <c r="H47" s="12">
        <v>37.200000000000003</v>
      </c>
      <c r="I47" s="12">
        <v>34.18</v>
      </c>
      <c r="J47" s="13">
        <v>39.51</v>
      </c>
    </row>
    <row r="48" spans="2:10" ht="57.75" customHeight="1" x14ac:dyDescent="0.15">
      <c r="B48" s="14"/>
      <c r="C48" s="1141" t="s">
        <v>4</v>
      </c>
      <c r="D48" s="1141"/>
      <c r="E48" s="1142"/>
      <c r="F48" s="15">
        <v>6.09</v>
      </c>
      <c r="G48" s="16">
        <v>7.2</v>
      </c>
      <c r="H48" s="16">
        <v>14.09</v>
      </c>
      <c r="I48" s="16">
        <v>10.35</v>
      </c>
      <c r="J48" s="17">
        <v>8.0299999999999994</v>
      </c>
    </row>
    <row r="49" spans="2:10" ht="57.75" customHeight="1" thickBot="1" x14ac:dyDescent="0.2">
      <c r="B49" s="18"/>
      <c r="C49" s="1143" t="s">
        <v>5</v>
      </c>
      <c r="D49" s="1143"/>
      <c r="E49" s="1144"/>
      <c r="F49" s="19" t="s">
        <v>532</v>
      </c>
      <c r="G49" s="20">
        <v>4.37</v>
      </c>
      <c r="H49" s="20">
        <v>19.03</v>
      </c>
      <c r="I49" s="20" t="s">
        <v>533</v>
      </c>
      <c r="J49" s="21">
        <v>3.83</v>
      </c>
    </row>
    <row r="50" spans="2:10" x14ac:dyDescent="0.15"/>
  </sheetData>
  <sheetProtection algorithmName="SHA-512" hashValue="0/HnKrqUQFRGX1ZSyqGi+o8NrVkYyL/wk3nhYgkUC8U55nfEjzOMaTOzrX6fXT/JGyKNHiJo8rYRzxeQofQ6xg==" saltValue="TB5S3NIq7nyLK8Qnb2ou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2025-03-11T00:10:38Z</cp:lastPrinted>
  <dcterms:created xsi:type="dcterms:W3CDTF">2025-02-19T01:51:39Z</dcterms:created>
  <dcterms:modified xsi:type="dcterms:W3CDTF">2025-03-24T06:31:25Z</dcterms:modified>
</cp:coreProperties>
</file>